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john.heermans.5\Desktop\"/>
    </mc:Choice>
  </mc:AlternateContent>
  <xr:revisionPtr revIDLastSave="0" documentId="10_ncr:100000_{766035A8-5E34-4265-9C7D-DB9C2D7D3CC3}" xr6:coauthVersionLast="31" xr6:coauthVersionMax="31" xr10:uidLastSave="{00000000-0000-0000-0000-000000000000}"/>
  <bookViews>
    <workbookView xWindow="0" yWindow="0" windowWidth="14385" windowHeight="4095" tabRatio="830" xr2:uid="{00000000-000D-0000-FFFF-FFFF00000000}"/>
  </bookViews>
  <sheets>
    <sheet name="Dashboard" sheetId="5" r:id="rId1"/>
    <sheet name="NDC Plan" sheetId="6" r:id="rId2"/>
    <sheet name="Dropdown menu" sheetId="2" r:id="rId3"/>
  </sheets>
  <definedNames>
    <definedName name="_xlnm._FilterDatabase" localSheetId="1" hidden="1">'NDC Plan'!$A$1:$T$27</definedName>
    <definedName name="Budgeting_Investment">'Dropdown menu'!$H$2:$H$11</definedName>
    <definedName name="Capacity_Building">'Dropdown menu'!$J$2:$J$9</definedName>
    <definedName name="Monitoring_Evaluation">'Dropdown menu'!$I$2:$I$8</definedName>
    <definedName name="Policy_Strategy">'Dropdown menu'!$G$2:$G$11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5" l="1"/>
  <c r="E78" i="5"/>
  <c r="H67" i="5"/>
  <c r="H77" i="5"/>
  <c r="H73" i="5"/>
  <c r="G83" i="5"/>
  <c r="F83" i="5"/>
  <c r="E83" i="5"/>
  <c r="D83" i="5"/>
  <c r="G82" i="5"/>
  <c r="F82" i="5"/>
  <c r="E82" i="5"/>
  <c r="D82" i="5"/>
  <c r="G81" i="5"/>
  <c r="F81" i="5"/>
  <c r="E81" i="5"/>
  <c r="D81" i="5"/>
  <c r="F80" i="5"/>
  <c r="E80" i="5"/>
  <c r="D80" i="5"/>
  <c r="G79" i="5"/>
  <c r="F79" i="5"/>
  <c r="E79" i="5"/>
  <c r="D79" i="5"/>
  <c r="G78" i="5"/>
  <c r="F78" i="5"/>
  <c r="D78" i="5"/>
  <c r="G77" i="5"/>
  <c r="F77" i="5"/>
  <c r="E77" i="5"/>
  <c r="D77" i="5"/>
  <c r="G76" i="5"/>
  <c r="F76" i="5"/>
  <c r="E76" i="5"/>
  <c r="D76" i="5"/>
  <c r="G75" i="5"/>
  <c r="F75" i="5"/>
  <c r="E75" i="5"/>
  <c r="D75" i="5"/>
  <c r="G74" i="5"/>
  <c r="F74" i="5"/>
  <c r="E74" i="5"/>
  <c r="D74" i="5"/>
  <c r="G73" i="5"/>
  <c r="F73" i="5"/>
  <c r="E73" i="5"/>
  <c r="D73" i="5"/>
  <c r="I11" i="5"/>
  <c r="I12" i="5"/>
  <c r="I13" i="5"/>
  <c r="I14" i="5"/>
  <c r="H14" i="5"/>
  <c r="H13" i="5"/>
  <c r="H12" i="5"/>
  <c r="H11" i="5"/>
  <c r="D16" i="5"/>
  <c r="D15" i="5"/>
  <c r="D14" i="5"/>
  <c r="D13" i="5"/>
  <c r="D12" i="5"/>
  <c r="D11" i="5"/>
  <c r="H68" i="5"/>
  <c r="G68" i="5"/>
  <c r="G67" i="5"/>
  <c r="G66" i="5"/>
  <c r="F68" i="5"/>
  <c r="F67" i="5"/>
  <c r="F66" i="5"/>
  <c r="E68" i="5"/>
  <c r="E67" i="5"/>
  <c r="E66" i="5"/>
  <c r="D68" i="5"/>
  <c r="D67" i="5"/>
  <c r="D66" i="5"/>
  <c r="H15" i="5"/>
  <c r="H83" i="5"/>
  <c r="H82" i="5"/>
  <c r="H81" i="5"/>
  <c r="H80" i="5"/>
  <c r="H78" i="5"/>
  <c r="H76" i="5"/>
  <c r="H75" i="5"/>
  <c r="H74" i="5"/>
  <c r="H66" i="5"/>
  <c r="I15" i="5"/>
  <c r="H7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Joaquim Leite</author>
  </authors>
  <commentList>
    <comment ref="H14" authorId="0" shapeId="0" xr:uid="{81BBDEAF-B917-47F9-BC42-3E94BE59CE24}">
      <text>
        <r>
          <rPr>
            <b/>
            <sz val="9"/>
            <color indexed="81"/>
            <rFont val="Tahoma"/>
            <family val="2"/>
          </rPr>
          <t>Adjust formula after completing the PP</t>
        </r>
      </text>
    </comment>
  </commentList>
</comments>
</file>

<file path=xl/sharedStrings.xml><?xml version="1.0" encoding="utf-8"?>
<sst xmlns="http://schemas.openxmlformats.org/spreadsheetml/2006/main" count="194" uniqueCount="123">
  <si>
    <t>Status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</si>
  <si>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</si>
  <si>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</si>
  <si>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</si>
  <si>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</si>
  <si>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</si>
  <si>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</si>
  <si>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</si>
  <si>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</si>
  <si>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</si>
  <si>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</si>
  <si>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</si>
  <si>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</si>
  <si>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N</t>
  </si>
  <si>
    <t>Total</t>
  </si>
  <si>
    <t>Objectives</t>
  </si>
  <si>
    <t>Outputs</t>
  </si>
  <si>
    <t>Milestones/KPIs</t>
  </si>
  <si>
    <t>Adaptation</t>
  </si>
  <si>
    <t>Mitigation</t>
  </si>
  <si>
    <t>Cross-cutting</t>
  </si>
  <si>
    <t>Output</t>
  </si>
  <si>
    <t>KPI</t>
  </si>
  <si>
    <t>Sector</t>
  </si>
  <si>
    <t>Focus</t>
  </si>
  <si>
    <t>Government Interface (Ministry/Directorate)</t>
  </si>
  <si>
    <t>Focal point in the Implementing Partner</t>
  </si>
  <si>
    <t>Focal point in the government</t>
  </si>
  <si>
    <t>Name of the project</t>
  </si>
  <si>
    <t>Budget</t>
  </si>
  <si>
    <t>Related projects/initiatives</t>
  </si>
  <si>
    <t>Coordination Plan</t>
  </si>
  <si>
    <t>Timeline</t>
  </si>
  <si>
    <t>Categorization of KPIs/specific deliverables</t>
  </si>
  <si>
    <t>New</t>
  </si>
  <si>
    <t>Concluded</t>
  </si>
  <si>
    <t>Ongoing</t>
  </si>
  <si>
    <t>Planned</t>
  </si>
  <si>
    <t>Without resource/planned support</t>
  </si>
  <si>
    <t>Legend:</t>
  </si>
  <si>
    <t>Contemplated by existing projects/initiaves</t>
  </si>
  <si>
    <t>KPIs to be completed as part of ongoing projects and initiatives.</t>
  </si>
  <si>
    <t>KPIs completed.</t>
  </si>
  <si>
    <t>KPIs without corresponding actions/support initiated.</t>
  </si>
  <si>
    <r>
      <t xml:space="preserve">KPIs without resources / support. </t>
    </r>
    <r>
      <rPr>
        <b/>
        <sz val="12"/>
        <color theme="1"/>
        <rFont val="Calibri"/>
        <family val="2"/>
        <scheme val="minor"/>
      </rPr>
      <t>Priority for support in new initiatives/projects.</t>
    </r>
  </si>
  <si>
    <t>Detailed data</t>
  </si>
  <si>
    <t>Last update:</t>
  </si>
  <si>
    <t>Overview</t>
  </si>
  <si>
    <t>KPIs in implementation process.</t>
  </si>
  <si>
    <t>Components of the Plan</t>
  </si>
  <si>
    <t>Number</t>
  </si>
  <si>
    <t>KPIs that are foreseen to be completed in the execution of planned projects and initiatives.</t>
  </si>
  <si>
    <t>Number of KPIs</t>
  </si>
  <si>
    <t>Budget*</t>
  </si>
  <si>
    <t>FLAG</t>
  </si>
  <si>
    <t>Objective</t>
  </si>
  <si>
    <t>Agriculture</t>
  </si>
  <si>
    <t>Water</t>
  </si>
  <si>
    <t>Building</t>
  </si>
  <si>
    <t>Energy</t>
  </si>
  <si>
    <t>Forest</t>
  </si>
  <si>
    <t>Industry</t>
  </si>
  <si>
    <t>Multi-sector</t>
  </si>
  <si>
    <t>Oceans</t>
  </si>
  <si>
    <t>Waste</t>
  </si>
  <si>
    <t>Transport</t>
  </si>
  <si>
    <t>Tourism</t>
  </si>
  <si>
    <t xml:space="preserve">Sector </t>
  </si>
  <si>
    <t>Name of the Plan (i.e. Country Partnership Plan, Country NDC Implementation Plan, etc)</t>
  </si>
  <si>
    <t>Baseline</t>
  </si>
  <si>
    <t>Targets</t>
  </si>
  <si>
    <t>Yr1</t>
  </si>
  <si>
    <t>Yr2</t>
  </si>
  <si>
    <t>Yr3</t>
  </si>
  <si>
    <t xml:space="preserve"> Implementing Partner(s) and relevant projects/programs/initiatives</t>
  </si>
  <si>
    <t>NDC prioritization exercise</t>
  </si>
  <si>
    <t>NDC gap analysis</t>
  </si>
  <si>
    <t>NDC implementation road maps/timelines</t>
  </si>
  <si>
    <t>Alignment of NDCs with SDGs </t>
  </si>
  <si>
    <t>Long term climate strategies and vision</t>
  </si>
  <si>
    <t>NDC mainstreaming at the national and subnational level </t>
  </si>
  <si>
    <t>NDC revision</t>
  </si>
  <si>
    <t>Legal framework</t>
  </si>
  <si>
    <t>Policy analysis/support (cost-benefit analysis; vulnerability assessments)</t>
  </si>
  <si>
    <t>Status of fiscal policy/market readiness</t>
  </si>
  <si>
    <t>Governance and coordination mechanisms </t>
  </si>
  <si>
    <t>Fiscal and macro-economic projections</t>
  </si>
  <si>
    <t>Costing commitments and implementation pathways of NDCs</t>
  </si>
  <si>
    <t>Developing pipelines of Bbankable projects</t>
  </si>
  <si>
    <t>Climate change fund establishment </t>
  </si>
  <si>
    <t>Raising/combining climate finance</t>
  </si>
  <si>
    <t>Blending/delivering climate finance</t>
  </si>
  <si>
    <t>Private sector investments mobilization</t>
  </si>
  <si>
    <t>Up-scaling business solutions</t>
  </si>
  <si>
    <t>Partnering with cornerstone investors</t>
  </si>
  <si>
    <t>Data gap analysis</t>
  </si>
  <si>
    <t>M&amp;E frameworks/Results Chains</t>
  </si>
  <si>
    <t>Setting indicators and targets </t>
  </si>
  <si>
    <t>MRV of emissions</t>
  </si>
  <si>
    <t>MRV of mitigation actions</t>
  </si>
  <si>
    <t>MRV of financial and technical support</t>
  </si>
  <si>
    <t>Training needs in any of the other areas/sections</t>
  </si>
  <si>
    <t>Feasibility studies (social, technical, economic)</t>
  </si>
  <si>
    <t>Human capacity increase </t>
  </si>
  <si>
    <t>Tools/guidelines </t>
  </si>
  <si>
    <t>South-South learning</t>
  </si>
  <si>
    <t>Knowledge-sharing</t>
  </si>
  <si>
    <t>Communications</t>
  </si>
  <si>
    <t>Gender mainstreaming</t>
  </si>
  <si>
    <t>Value Chain of Service</t>
  </si>
  <si>
    <t xml:space="preserve">MTEF, Public Investment Programming, Investment plans </t>
  </si>
  <si>
    <t>Data collection / management </t>
  </si>
  <si>
    <t>Value Chain Theme</t>
  </si>
  <si>
    <t>Value Chain Service</t>
  </si>
  <si>
    <t>Policy and Strategy</t>
  </si>
  <si>
    <t>Budgeting and Investment</t>
  </si>
  <si>
    <t>Capacity Building</t>
  </si>
  <si>
    <t xml:space="preserve">Monitoring and Evaluation </t>
  </si>
  <si>
    <t>Policy_Strategy</t>
  </si>
  <si>
    <t>Budgeting_Investment</t>
  </si>
  <si>
    <t>Monitoring_Evaluation</t>
  </si>
  <si>
    <t>Capacity_Building</t>
  </si>
  <si>
    <r>
      <t xml:space="preserve">Organizations with initiatives included in the Implementation of the Plan - </t>
    </r>
    <r>
      <rPr>
        <b/>
        <sz val="12"/>
        <color rgb="FFFF0000"/>
        <rFont val="Calibri"/>
        <family val="2"/>
        <scheme val="minor"/>
      </rPr>
      <t xml:space="preserve">Insert logos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</si>
</sst>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F800]dddd\,\ mmmm\ dd\,\ yyyy"/>
    <numFmt numFmtId="165" formatCode="_([$$-409]* #,##0.00_);_([$$-409]* \(#,##0.00\);_([$$-409]* &quot;-&quot;??_);_(@_)"/>
    <numFmt numFmtId="166" formatCode="_([$USD]\ * #,##0.00_);_([$USD]\ * \(#,##0.00\);_([$USD]\ * &quot;-&quot;??_);_(@_)"/>
    <numFmt numFmtId="167" formatCode="_([$USD]\ * #,##0_);_([$USD]\ * \(#,##0\);_([$USD]\ * &quot;-&quot;_);_(@_)"/>
  </numFmts>
  <fonts count="25" x14ac:knownFonts="1">
    <font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name val="Calibri"/>
      <family val="2"/>
      <scheme val="minor"/>
    </font>
    <font>
      <b/>
      <sz val="11"/>
      <color theme="0"/>
      <name val="Arial Black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 Black"/>
      <family val="2"/>
    </font>
    <font>
      <b/>
      <sz val="12"/>
      <color rgb="FFFFFFFF"/>
      <name val="Arial Black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6"/>
      <color theme="0"/>
      <name val="Arial Black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medium">
        <color indexed="64"/>
      </left>
      <right style="thin">
        <color theme="2" tint="-9.9917600024414813E-2"/>
      </right>
      <top style="medium">
        <color indexed="64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medium">
        <color indexed="64"/>
      </top>
      <bottom style="thin">
        <color theme="2" tint="-9.9917600024414813E-2"/>
      </bottom>
      <diagonal/>
    </border>
    <border>
      <left style="medium">
        <color indexed="64"/>
      </left>
      <right style="thin">
        <color theme="2" tint="-9.9917600024414813E-2"/>
      </right>
      <top/>
      <bottom/>
      <diagonal/>
    </border>
    <border>
      <left style="medium">
        <color indexed="64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2" tint="-9.9917600024414813E-2"/>
      </left>
      <right style="medium">
        <color indexed="64"/>
      </right>
      <top style="medium">
        <color indexed="64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medium">
        <color indexed="64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medium">
        <color indexed="64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 style="medium">
        <color indexed="64"/>
      </right>
      <top/>
      <bottom style="thin">
        <color theme="2" tint="-9.9917600024414813E-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2" tint="-9.9917600024414813E-2"/>
      </left>
      <right/>
      <top style="medium">
        <color indexed="64"/>
      </top>
      <bottom style="thin">
        <color theme="2" tint="-9.9917600024414813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  <border>
      <left style="thin">
        <color theme="2" tint="-9.9917600024414813E-2"/>
      </left>
      <right/>
      <top/>
      <bottom style="thin">
        <color theme="2" tint="-9.9917600024414813E-2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2" tint="-9.9917600024414813E-2"/>
      </right>
      <top style="medium">
        <color indexed="64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/>
      <bottom style="thin">
        <color theme="2" tint="-9.9917600024414813E-2"/>
      </bottom>
      <diagonal/>
    </border>
    <border>
      <left style="medium">
        <color indexed="64"/>
      </left>
      <right style="thin">
        <color theme="2" tint="-9.9917600024414813E-2"/>
      </right>
      <top style="medium">
        <color indexed="64"/>
      </top>
      <bottom style="thin">
        <color theme="2" tint="-9.9917600024414813E-2"/>
      </bottom>
      <diagonal/>
    </border>
    <border>
      <left style="medium">
        <color indexed="64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medium">
        <color indexed="64"/>
      </left>
      <right style="thin">
        <color theme="2" tint="-9.9917600024414813E-2"/>
      </right>
      <top/>
      <bottom style="thin">
        <color theme="2" tint="-9.9917600024414813E-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2" tint="-9.9917600024414813E-2"/>
      </left>
      <right style="thin">
        <color theme="2" tint="-9.9917600024414813E-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17600024414813E-2"/>
      </right>
      <top/>
      <bottom style="medium">
        <color indexed="64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medium">
        <color indexed="64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medium">
        <color indexed="64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medium">
        <color indexed="64"/>
      </bottom>
      <diagonal/>
    </border>
    <border>
      <left style="medium">
        <color indexed="64"/>
      </left>
      <right style="thin">
        <color theme="2" tint="-9.9917600024414813E-2"/>
      </right>
      <top style="thin">
        <color theme="2" tint="-9.9917600024414813E-2"/>
      </top>
      <bottom style="medium">
        <color indexed="64"/>
      </bottom>
      <diagonal/>
    </border>
    <border>
      <left style="thin">
        <color theme="2" tint="-9.9917600024414813E-2"/>
      </left>
      <right style="medium">
        <color indexed="64"/>
      </right>
      <top style="thin">
        <color theme="2" tint="-9.9917600024414813E-2"/>
      </top>
      <bottom style="medium">
        <color indexed="64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medium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20" xfId="0" applyBorder="1"/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vertical="center" wrapText="1"/>
    </xf>
    <xf numFmtId="166" fontId="2" fillId="0" borderId="27" xfId="5" applyNumberFormat="1" applyFont="1" applyBorder="1" applyAlignment="1">
      <alignment vertical="center" wrapText="1"/>
    </xf>
    <xf numFmtId="0" fontId="2" fillId="6" borderId="27" xfId="0" applyFont="1" applyFill="1" applyBorder="1" applyAlignment="1">
      <alignment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vertical="center" wrapText="1"/>
    </xf>
    <xf numFmtId="165" fontId="0" fillId="7" borderId="31" xfId="0" applyNumberFormat="1" applyFont="1" applyFill="1" applyBorder="1" applyAlignment="1">
      <alignment vertical="center" wrapText="1"/>
    </xf>
    <xf numFmtId="166" fontId="0" fillId="7" borderId="31" xfId="5" applyNumberFormat="1" applyFont="1" applyFill="1" applyBorder="1" applyAlignment="1">
      <alignment vertical="center" wrapText="1"/>
    </xf>
    <xf numFmtId="0" fontId="0" fillId="7" borderId="27" xfId="0" applyFont="1" applyFill="1" applyBorder="1" applyAlignment="1">
      <alignment vertical="center" wrapText="1"/>
    </xf>
    <xf numFmtId="165" fontId="0" fillId="7" borderId="27" xfId="0" applyNumberFormat="1" applyFont="1" applyFill="1" applyBorder="1" applyAlignment="1">
      <alignment vertical="center" wrapText="1"/>
    </xf>
    <xf numFmtId="166" fontId="0" fillId="7" borderId="27" xfId="5" applyNumberFormat="1" applyFont="1" applyFill="1" applyBorder="1" applyAlignment="1">
      <alignment vertical="center" wrapText="1"/>
    </xf>
    <xf numFmtId="0" fontId="0" fillId="0" borderId="25" xfId="0" applyBorder="1"/>
    <xf numFmtId="0" fontId="0" fillId="0" borderId="1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10" borderId="0" xfId="0" applyFont="1" applyFill="1" applyAlignment="1">
      <alignment vertical="center" wrapText="1"/>
    </xf>
    <xf numFmtId="164" fontId="17" fillId="0" borderId="0" xfId="0" applyNumberFormat="1" applyFont="1" applyBorder="1" applyAlignment="1" applyProtection="1">
      <alignment vertical="center" wrapText="1"/>
      <protection locked="0"/>
    </xf>
    <xf numFmtId="0" fontId="18" fillId="12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vertical="center" wrapText="1"/>
    </xf>
    <xf numFmtId="0" fontId="19" fillId="5" borderId="0" xfId="0" applyFont="1" applyFill="1" applyAlignment="1">
      <alignment horizontal="center" vertical="center" wrapText="1"/>
    </xf>
    <xf numFmtId="0" fontId="18" fillId="13" borderId="0" xfId="0" applyFont="1" applyFill="1" applyAlignment="1">
      <alignment horizontal="right" vertical="center" wrapText="1"/>
    </xf>
    <xf numFmtId="0" fontId="15" fillId="7" borderId="0" xfId="0" applyFont="1" applyFill="1" applyAlignment="1">
      <alignment horizontal="center" vertical="center" wrapText="1"/>
    </xf>
    <xf numFmtId="164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9" borderId="0" xfId="0" applyFont="1" applyFill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167" fontId="15" fillId="7" borderId="0" xfId="0" applyNumberFormat="1" applyFont="1" applyFill="1" applyAlignment="1">
      <alignment horizontal="center" vertical="center" wrapText="1"/>
    </xf>
    <xf numFmtId="166" fontId="0" fillId="7" borderId="37" xfId="5" applyNumberFormat="1" applyFont="1" applyFill="1" applyBorder="1" applyAlignment="1">
      <alignment vertical="center" wrapText="1"/>
    </xf>
    <xf numFmtId="166" fontId="0" fillId="7" borderId="38" xfId="5" applyNumberFormat="1" applyFont="1" applyFill="1" applyBorder="1" applyAlignment="1">
      <alignment vertical="center" wrapText="1"/>
    </xf>
    <xf numFmtId="166" fontId="2" fillId="0" borderId="38" xfId="5" applyNumberFormat="1" applyFont="1" applyBorder="1" applyAlignment="1">
      <alignment vertical="center" wrapText="1"/>
    </xf>
    <xf numFmtId="166" fontId="0" fillId="7" borderId="42" xfId="5" applyNumberFormat="1" applyFont="1" applyFill="1" applyBorder="1" applyAlignment="1">
      <alignment vertical="center" wrapText="1"/>
    </xf>
    <xf numFmtId="166" fontId="0" fillId="7" borderId="43" xfId="5" applyNumberFormat="1" applyFont="1" applyFill="1" applyBorder="1" applyAlignment="1">
      <alignment vertical="center" wrapText="1"/>
    </xf>
    <xf numFmtId="166" fontId="2" fillId="0" borderId="43" xfId="5" applyNumberFormat="1" applyFont="1" applyBorder="1" applyAlignment="1">
      <alignment vertical="center" wrapText="1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166" fontId="0" fillId="7" borderId="47" xfId="5" applyNumberFormat="1" applyFont="1" applyFill="1" applyBorder="1" applyAlignment="1">
      <alignment vertical="center" wrapText="1"/>
    </xf>
    <xf numFmtId="166" fontId="0" fillId="7" borderId="34" xfId="5" applyNumberFormat="1" applyFont="1" applyFill="1" applyBorder="1" applyAlignment="1">
      <alignment vertical="center" wrapText="1"/>
    </xf>
    <xf numFmtId="166" fontId="2" fillId="0" borderId="34" xfId="5" applyNumberFormat="1" applyFont="1" applyBorder="1" applyAlignment="1">
      <alignment vertical="center" wrapText="1"/>
    </xf>
    <xf numFmtId="166" fontId="0" fillId="7" borderId="49" xfId="5" applyNumberFormat="1" applyFont="1" applyFill="1" applyBorder="1" applyAlignment="1">
      <alignment vertical="center" wrapText="1"/>
    </xf>
    <xf numFmtId="166" fontId="0" fillId="7" borderId="50" xfId="5" applyNumberFormat="1" applyFont="1" applyFill="1" applyBorder="1" applyAlignment="1">
      <alignment vertical="center" wrapText="1"/>
    </xf>
    <xf numFmtId="166" fontId="2" fillId="0" borderId="50" xfId="5" applyNumberFormat="1" applyFont="1" applyBorder="1" applyAlignment="1">
      <alignment vertical="center" wrapText="1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14" fillId="10" borderId="0" xfId="0" applyFont="1" applyFill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 wrapText="1"/>
    </xf>
    <xf numFmtId="167" fontId="15" fillId="6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vertical="center" wrapText="1"/>
    </xf>
    <xf numFmtId="0" fontId="21" fillId="11" borderId="1" xfId="0" applyFont="1" applyFill="1" applyBorder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0" fontId="18" fillId="8" borderId="23" xfId="0" applyFont="1" applyFill="1" applyBorder="1" applyAlignment="1">
      <alignment vertical="center" wrapText="1"/>
    </xf>
    <xf numFmtId="0" fontId="18" fillId="8" borderId="53" xfId="0" applyFont="1" applyFill="1" applyBorder="1" applyAlignment="1">
      <alignment horizontal="right" vertical="center" wrapText="1"/>
    </xf>
    <xf numFmtId="0" fontId="18" fillId="8" borderId="54" xfId="0" applyFont="1" applyFill="1" applyBorder="1" applyAlignment="1">
      <alignment horizontal="right" vertical="center" wrapText="1"/>
    </xf>
    <xf numFmtId="0" fontId="18" fillId="8" borderId="56" xfId="0" applyFont="1" applyFill="1" applyBorder="1" applyAlignment="1">
      <alignment vertical="center" wrapText="1"/>
    </xf>
    <xf numFmtId="0" fontId="15" fillId="5" borderId="56" xfId="0" applyFont="1" applyFill="1" applyBorder="1" applyAlignment="1">
      <alignment horizontal="center" vertical="center" wrapText="1"/>
    </xf>
    <xf numFmtId="167" fontId="15" fillId="5" borderId="57" xfId="0" applyNumberFormat="1" applyFont="1" applyFill="1" applyBorder="1" applyAlignment="1">
      <alignment horizontal="center" vertical="center" wrapText="1"/>
    </xf>
    <xf numFmtId="0" fontId="18" fillId="8" borderId="59" xfId="0" applyFont="1" applyFill="1" applyBorder="1" applyAlignment="1">
      <alignment vertical="center" wrapText="1"/>
    </xf>
    <xf numFmtId="0" fontId="15" fillId="5" borderId="59" xfId="0" applyFont="1" applyFill="1" applyBorder="1" applyAlignment="1">
      <alignment horizontal="center" vertical="center" wrapText="1"/>
    </xf>
    <xf numFmtId="167" fontId="15" fillId="5" borderId="60" xfId="0" applyNumberFormat="1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13" fillId="14" borderId="16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167" fontId="13" fillId="14" borderId="18" xfId="0" applyNumberFormat="1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vertical="center" wrapText="1"/>
    </xf>
    <xf numFmtId="0" fontId="15" fillId="12" borderId="22" xfId="0" applyFont="1" applyFill="1" applyBorder="1" applyAlignment="1">
      <alignment vertical="center" wrapText="1"/>
    </xf>
    <xf numFmtId="0" fontId="15" fillId="12" borderId="25" xfId="0" applyFont="1" applyFill="1" applyBorder="1" applyAlignment="1">
      <alignment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6" fontId="0" fillId="6" borderId="27" xfId="5" applyNumberFormat="1" applyFont="1" applyFill="1" applyBorder="1" applyAlignment="1">
      <alignment vertical="center" wrapText="1"/>
    </xf>
    <xf numFmtId="166" fontId="0" fillId="6" borderId="43" xfId="5" applyNumberFormat="1" applyFont="1" applyFill="1" applyBorder="1" applyAlignment="1">
      <alignment vertical="center" wrapText="1"/>
    </xf>
    <xf numFmtId="166" fontId="0" fillId="6" borderId="50" xfId="5" applyNumberFormat="1" applyFont="1" applyFill="1" applyBorder="1" applyAlignment="1">
      <alignment vertical="center" wrapText="1"/>
    </xf>
    <xf numFmtId="166" fontId="0" fillId="6" borderId="38" xfId="5" applyNumberFormat="1" applyFont="1" applyFill="1" applyBorder="1" applyAlignment="1">
      <alignment vertical="center" wrapText="1"/>
    </xf>
    <xf numFmtId="166" fontId="0" fillId="6" borderId="34" xfId="5" applyNumberFormat="1" applyFont="1" applyFill="1" applyBorder="1" applyAlignment="1">
      <alignment vertical="center" wrapText="1"/>
    </xf>
    <xf numFmtId="166" fontId="0" fillId="6" borderId="39" xfId="5" applyNumberFormat="1" applyFont="1" applyFill="1" applyBorder="1" applyAlignment="1">
      <alignment vertical="center" wrapText="1"/>
    </xf>
    <xf numFmtId="166" fontId="2" fillId="6" borderId="27" xfId="5" applyNumberFormat="1" applyFont="1" applyFill="1" applyBorder="1" applyAlignment="1">
      <alignment vertical="center" wrapText="1"/>
    </xf>
    <xf numFmtId="166" fontId="2" fillId="6" borderId="43" xfId="5" applyNumberFormat="1" applyFont="1" applyFill="1" applyBorder="1" applyAlignment="1">
      <alignment vertical="center" wrapText="1"/>
    </xf>
    <xf numFmtId="166" fontId="2" fillId="6" borderId="50" xfId="5" applyNumberFormat="1" applyFont="1" applyFill="1" applyBorder="1" applyAlignment="1">
      <alignment vertical="center" wrapText="1"/>
    </xf>
    <xf numFmtId="166" fontId="2" fillId="6" borderId="38" xfId="5" applyNumberFormat="1" applyFont="1" applyFill="1" applyBorder="1" applyAlignment="1">
      <alignment vertical="center" wrapText="1"/>
    </xf>
    <xf numFmtId="166" fontId="2" fillId="6" borderId="34" xfId="5" applyNumberFormat="1" applyFont="1" applyFill="1" applyBorder="1" applyAlignment="1">
      <alignment vertical="center" wrapText="1"/>
    </xf>
    <xf numFmtId="166" fontId="0" fillId="7" borderId="39" xfId="5" applyNumberFormat="1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65" fontId="2" fillId="0" borderId="29" xfId="0" applyNumberFormat="1" applyFont="1" applyBorder="1" applyAlignment="1">
      <alignment vertical="center" wrapText="1"/>
    </xf>
    <xf numFmtId="166" fontId="2" fillId="0" borderId="29" xfId="5" applyNumberFormat="1" applyFont="1" applyBorder="1" applyAlignment="1">
      <alignment vertical="center" wrapText="1"/>
    </xf>
    <xf numFmtId="166" fontId="2" fillId="0" borderId="45" xfId="5" applyNumberFormat="1" applyFont="1" applyBorder="1" applyAlignment="1">
      <alignment vertical="center" wrapText="1"/>
    </xf>
    <xf numFmtId="166" fontId="2" fillId="0" borderId="51" xfId="5" applyNumberFormat="1" applyFont="1" applyBorder="1" applyAlignment="1">
      <alignment vertical="center" wrapText="1"/>
    </xf>
    <xf numFmtId="166" fontId="2" fillId="0" borderId="40" xfId="5" applyNumberFormat="1" applyFont="1" applyBorder="1" applyAlignment="1">
      <alignment vertical="center" wrapText="1"/>
    </xf>
    <xf numFmtId="166" fontId="2" fillId="0" borderId="48" xfId="5" applyNumberFormat="1" applyFont="1" applyBorder="1" applyAlignment="1">
      <alignment vertical="center" wrapText="1"/>
    </xf>
    <xf numFmtId="0" fontId="0" fillId="7" borderId="64" xfId="0" applyFont="1" applyFill="1" applyBorder="1" applyAlignment="1">
      <alignment vertical="center" wrapText="1"/>
    </xf>
    <xf numFmtId="0" fontId="0" fillId="7" borderId="64" xfId="0" applyFont="1" applyFill="1" applyBorder="1" applyAlignment="1">
      <alignment horizontal="center" vertical="center" wrapText="1"/>
    </xf>
    <xf numFmtId="165" fontId="0" fillId="7" borderId="64" xfId="0" applyNumberFormat="1" applyFont="1" applyFill="1" applyBorder="1" applyAlignment="1">
      <alignment vertical="center" wrapText="1"/>
    </xf>
    <xf numFmtId="166" fontId="0" fillId="7" borderId="64" xfId="5" applyNumberFormat="1" applyFont="1" applyFill="1" applyBorder="1" applyAlignment="1">
      <alignment vertical="center" wrapText="1"/>
    </xf>
    <xf numFmtId="166" fontId="0" fillId="7" borderId="65" xfId="5" applyNumberFormat="1" applyFont="1" applyFill="1" applyBorder="1" applyAlignment="1">
      <alignment vertical="center" wrapText="1"/>
    </xf>
    <xf numFmtId="166" fontId="0" fillId="7" borderId="66" xfId="5" applyNumberFormat="1" applyFont="1" applyFill="1" applyBorder="1" applyAlignment="1">
      <alignment vertical="center" wrapText="1"/>
    </xf>
    <xf numFmtId="166" fontId="0" fillId="7" borderId="67" xfId="5" applyNumberFormat="1" applyFont="1" applyFill="1" applyBorder="1" applyAlignment="1">
      <alignment vertical="center" wrapText="1"/>
    </xf>
    <xf numFmtId="166" fontId="0" fillId="7" borderId="68" xfId="5" applyNumberFormat="1" applyFont="1" applyFill="1" applyBorder="1" applyAlignment="1">
      <alignment vertical="center" wrapText="1"/>
    </xf>
    <xf numFmtId="0" fontId="0" fillId="7" borderId="26" xfId="0" applyFont="1" applyFill="1" applyBorder="1" applyAlignment="1">
      <alignment vertical="center" wrapText="1"/>
    </xf>
    <xf numFmtId="0" fontId="0" fillId="7" borderId="26" xfId="0" applyFont="1" applyFill="1" applyBorder="1" applyAlignment="1">
      <alignment horizontal="center" vertical="center" wrapText="1"/>
    </xf>
    <xf numFmtId="165" fontId="0" fillId="7" borderId="26" xfId="0" applyNumberFormat="1" applyFont="1" applyFill="1" applyBorder="1" applyAlignment="1">
      <alignment vertical="center" wrapText="1"/>
    </xf>
    <xf numFmtId="166" fontId="0" fillId="7" borderId="26" xfId="5" applyNumberFormat="1" applyFont="1" applyFill="1" applyBorder="1" applyAlignment="1">
      <alignment vertical="center" wrapText="1"/>
    </xf>
    <xf numFmtId="166" fontId="0" fillId="7" borderId="44" xfId="5" applyNumberFormat="1" applyFont="1" applyFill="1" applyBorder="1" applyAlignment="1">
      <alignment vertical="center" wrapText="1"/>
    </xf>
    <xf numFmtId="166" fontId="0" fillId="7" borderId="33" xfId="5" applyNumberFormat="1" applyFont="1" applyFill="1" applyBorder="1" applyAlignment="1">
      <alignment vertical="center" wrapText="1"/>
    </xf>
    <xf numFmtId="166" fontId="0" fillId="7" borderId="35" xfId="5" applyNumberFormat="1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vertical="center" wrapText="1"/>
    </xf>
    <xf numFmtId="166" fontId="2" fillId="0" borderId="31" xfId="5" applyNumberFormat="1" applyFont="1" applyBorder="1" applyAlignment="1">
      <alignment vertical="center" wrapText="1"/>
    </xf>
    <xf numFmtId="166" fontId="2" fillId="0" borderId="42" xfId="5" applyNumberFormat="1" applyFont="1" applyBorder="1" applyAlignment="1">
      <alignment vertical="center" wrapText="1"/>
    </xf>
    <xf numFmtId="166" fontId="2" fillId="0" borderId="49" xfId="5" applyNumberFormat="1" applyFont="1" applyBorder="1" applyAlignment="1">
      <alignment vertical="center" wrapText="1"/>
    </xf>
    <xf numFmtId="166" fontId="2" fillId="0" borderId="37" xfId="5" applyNumberFormat="1" applyFont="1" applyBorder="1" applyAlignment="1">
      <alignment vertical="center" wrapText="1"/>
    </xf>
    <xf numFmtId="166" fontId="2" fillId="0" borderId="47" xfId="5" applyNumberFormat="1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165" fontId="2" fillId="0" borderId="64" xfId="0" applyNumberFormat="1" applyFont="1" applyBorder="1" applyAlignment="1">
      <alignment vertical="center" wrapText="1"/>
    </xf>
    <xf numFmtId="166" fontId="2" fillId="0" borderId="64" xfId="5" applyNumberFormat="1" applyFont="1" applyBorder="1" applyAlignment="1">
      <alignment vertical="center" wrapText="1"/>
    </xf>
    <xf numFmtId="166" fontId="2" fillId="0" borderId="65" xfId="5" applyNumberFormat="1" applyFont="1" applyBorder="1" applyAlignment="1">
      <alignment vertical="center" wrapText="1"/>
    </xf>
    <xf numFmtId="166" fontId="2" fillId="0" borderId="66" xfId="5" applyNumberFormat="1" applyFont="1" applyBorder="1" applyAlignment="1">
      <alignment vertical="center" wrapText="1"/>
    </xf>
    <xf numFmtId="166" fontId="2" fillId="0" borderId="67" xfId="5" applyNumberFormat="1" applyFont="1" applyBorder="1" applyAlignment="1">
      <alignment vertical="center" wrapText="1"/>
    </xf>
    <xf numFmtId="166" fontId="2" fillId="0" borderId="68" xfId="5" applyNumberFormat="1" applyFont="1" applyBorder="1" applyAlignment="1">
      <alignment vertical="center" wrapText="1"/>
    </xf>
    <xf numFmtId="0" fontId="22" fillId="5" borderId="5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  <protection locked="0"/>
    </xf>
    <xf numFmtId="164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10" borderId="0" xfId="0" applyFont="1" applyFill="1" applyAlignment="1">
      <alignment horizontal="center" vertical="center" wrapText="1"/>
    </xf>
    <xf numFmtId="0" fontId="15" fillId="7" borderId="22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2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left" vertical="center" wrapText="1"/>
    </xf>
    <xf numFmtId="0" fontId="15" fillId="7" borderId="21" xfId="0" applyFont="1" applyFill="1" applyBorder="1" applyAlignment="1">
      <alignment horizontal="left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8" fillId="14" borderId="55" xfId="0" applyFont="1" applyFill="1" applyBorder="1" applyAlignment="1">
      <alignment horizontal="center" vertical="center" wrapText="1"/>
    </xf>
    <xf numFmtId="0" fontId="18" fillId="14" borderId="58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6" fillId="11" borderId="9" xfId="0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7" borderId="6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1" xfId="0" applyBorder="1"/>
  </cellXfs>
  <cellStyles count="6">
    <cellStyle name="Currency" xfId="5" builtinId="4"/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Budget per sector*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="1" i="0" baseline="0">
                <a:effectLst/>
              </a:rPr>
              <a:t>(as of July 18th)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342505040386099"/>
          <c:y val="3.57426707824211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427290213947472E-2"/>
          <c:y val="0.25349597699647825"/>
          <c:w val="0.46270105639526571"/>
          <c:h val="0.60606033519757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8-4BD2-AC4B-582502FBD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6E8-4BD2-AC4B-582502FBD73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86E8-4BD2-AC4B-582502FBD73D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E8-4BD2-AC4B-582502FBD7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12-4366-97F1-DC33E1D996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12-4366-97F1-DC33E1D996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12-4366-97F1-DC33E1D996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12-4366-97F1-DC33E1D996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12-4366-97F1-DC33E1D996A4}"/>
              </c:ext>
            </c:extLst>
          </c:dPt>
          <c:dPt>
            <c:idx val="9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8-4BD2-AC4B-582502FBD73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8-4BD2-AC4B-582502FBD73D}"/>
              </c:ext>
            </c:extLst>
          </c:dPt>
          <c:dLbls>
            <c:dLbl>
              <c:idx val="0"/>
              <c:layout>
                <c:manualLayout>
                  <c:x val="1.9999996500438058E-2"/>
                  <c:y val="-1.74644145364435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E8-4BD2-AC4B-582502FBD73D}"/>
                </c:ext>
              </c:extLst>
            </c:dLbl>
            <c:dLbl>
              <c:idx val="1"/>
              <c:layout>
                <c:manualLayout>
                  <c:x val="6.8888876834842197E-2"/>
                  <c:y val="8.732207268221778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E8-4BD2-AC4B-582502FBD73D}"/>
                </c:ext>
              </c:extLst>
            </c:dLbl>
            <c:dLbl>
              <c:idx val="10"/>
              <c:layout>
                <c:manualLayout>
                  <c:x val="-4.8888880334404222E-2"/>
                  <c:y val="-2.03751502925174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8-4BD2-AC4B-582502FBD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Dashboard!$C$73:$C$83</c:f>
              <c:strCache>
                <c:ptCount val="11"/>
                <c:pt idx="0">
                  <c:v>Agriculture</c:v>
                </c:pt>
                <c:pt idx="1">
                  <c:v>Building</c:v>
                </c:pt>
                <c:pt idx="2">
                  <c:v>Energy</c:v>
                </c:pt>
                <c:pt idx="3">
                  <c:v>Forest</c:v>
                </c:pt>
                <c:pt idx="4">
                  <c:v>Industry</c:v>
                </c:pt>
                <c:pt idx="5">
                  <c:v>Multi-sector</c:v>
                </c:pt>
                <c:pt idx="6">
                  <c:v>Oceans</c:v>
                </c:pt>
                <c:pt idx="7">
                  <c:v>Tourism</c:v>
                </c:pt>
                <c:pt idx="8">
                  <c:v>Transport</c:v>
                </c:pt>
                <c:pt idx="9">
                  <c:v>Waste</c:v>
                </c:pt>
                <c:pt idx="10">
                  <c:v>Water</c:v>
                </c:pt>
              </c:strCache>
            </c:strRef>
          </c:cat>
          <c:val>
            <c:numRef>
              <c:f>Dashboard!$H$73:$H$83</c:f>
              <c:numCache>
                <c:formatCode>_([$USD]\ * #,##0_);_([$USD]\ * \(#,##0\);_([$USD]\ * "-"_);_(@_)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8-4BD2-AC4B-582502FBD7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129761964560485"/>
          <c:y val="0.18984536651153786"/>
          <c:w val="0.31119136995732866"/>
          <c:h val="0.61889897179978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KPIs Status per </a:t>
            </a:r>
            <a:r>
              <a:rPr lang="en-US" sz="1800" b="1" baseline="0"/>
              <a:t>sector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Dashboard!$D$72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Dashboard!$C$73:$C$83</c:f>
              <c:strCache>
                <c:ptCount val="11"/>
                <c:pt idx="0">
                  <c:v>Agriculture</c:v>
                </c:pt>
                <c:pt idx="1">
                  <c:v>Building</c:v>
                </c:pt>
                <c:pt idx="2">
                  <c:v>Energy</c:v>
                </c:pt>
                <c:pt idx="3">
                  <c:v>Forest</c:v>
                </c:pt>
                <c:pt idx="4">
                  <c:v>Industry</c:v>
                </c:pt>
                <c:pt idx="5">
                  <c:v>Multi-sector</c:v>
                </c:pt>
                <c:pt idx="6">
                  <c:v>Oceans</c:v>
                </c:pt>
                <c:pt idx="7">
                  <c:v>Tourism</c:v>
                </c:pt>
                <c:pt idx="8">
                  <c:v>Transport</c:v>
                </c:pt>
                <c:pt idx="9">
                  <c:v>Waste</c:v>
                </c:pt>
                <c:pt idx="10">
                  <c:v>Water</c:v>
                </c:pt>
              </c:strCache>
            </c:strRef>
          </c:cat>
          <c:val>
            <c:numRef>
              <c:f>Dashboard!$D$73:$D$83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C-491C-8DE5-C348212A9F08}"/>
            </c:ext>
          </c:extLst>
        </c:ser>
        <c:ser>
          <c:idx val="1"/>
          <c:order val="1"/>
          <c:tx>
            <c:strRef>
              <c:f>Dashboard!$E$72</c:f>
              <c:strCache>
                <c:ptCount val="1"/>
                <c:pt idx="0">
                  <c:v>Ongoing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Dashboard!$C$73:$C$83</c:f>
              <c:strCache>
                <c:ptCount val="11"/>
                <c:pt idx="0">
                  <c:v>Agriculture</c:v>
                </c:pt>
                <c:pt idx="1">
                  <c:v>Building</c:v>
                </c:pt>
                <c:pt idx="2">
                  <c:v>Energy</c:v>
                </c:pt>
                <c:pt idx="3">
                  <c:v>Forest</c:v>
                </c:pt>
                <c:pt idx="4">
                  <c:v>Industry</c:v>
                </c:pt>
                <c:pt idx="5">
                  <c:v>Multi-sector</c:v>
                </c:pt>
                <c:pt idx="6">
                  <c:v>Oceans</c:v>
                </c:pt>
                <c:pt idx="7">
                  <c:v>Tourism</c:v>
                </c:pt>
                <c:pt idx="8">
                  <c:v>Transport</c:v>
                </c:pt>
                <c:pt idx="9">
                  <c:v>Waste</c:v>
                </c:pt>
                <c:pt idx="10">
                  <c:v>Water</c:v>
                </c:pt>
              </c:strCache>
            </c:strRef>
          </c:cat>
          <c:val>
            <c:numRef>
              <c:f>Dashboard!$E$73:$E$83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C-491C-8DE5-C348212A9F08}"/>
            </c:ext>
          </c:extLst>
        </c:ser>
        <c:ser>
          <c:idx val="2"/>
          <c:order val="2"/>
          <c:tx>
            <c:strRef>
              <c:f>Dashboard!$F$72</c:f>
              <c:strCache>
                <c:ptCount val="1"/>
                <c:pt idx="0">
                  <c:v>Concluded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Dashboard!$C$73:$C$83</c:f>
              <c:strCache>
                <c:ptCount val="11"/>
                <c:pt idx="0">
                  <c:v>Agriculture</c:v>
                </c:pt>
                <c:pt idx="1">
                  <c:v>Building</c:v>
                </c:pt>
                <c:pt idx="2">
                  <c:v>Energy</c:v>
                </c:pt>
                <c:pt idx="3">
                  <c:v>Forest</c:v>
                </c:pt>
                <c:pt idx="4">
                  <c:v>Industry</c:v>
                </c:pt>
                <c:pt idx="5">
                  <c:v>Multi-sector</c:v>
                </c:pt>
                <c:pt idx="6">
                  <c:v>Oceans</c:v>
                </c:pt>
                <c:pt idx="7">
                  <c:v>Tourism</c:v>
                </c:pt>
                <c:pt idx="8">
                  <c:v>Transport</c:v>
                </c:pt>
                <c:pt idx="9">
                  <c:v>Waste</c:v>
                </c:pt>
                <c:pt idx="10">
                  <c:v>Water</c:v>
                </c:pt>
              </c:strCache>
            </c:strRef>
          </c:cat>
          <c:val>
            <c:numRef>
              <c:f>Dashboard!$F$73:$F$83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C-491C-8DE5-C348212A9F08}"/>
            </c:ext>
          </c:extLst>
        </c:ser>
        <c:ser>
          <c:idx val="3"/>
          <c:order val="3"/>
          <c:tx>
            <c:strRef>
              <c:f>Dashboard!$G$72</c:f>
              <c:strCache>
                <c:ptCount val="1"/>
                <c:pt idx="0">
                  <c:v>Without resource/planned support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Dashboard!$C$73:$C$83</c:f>
              <c:strCache>
                <c:ptCount val="11"/>
                <c:pt idx="0">
                  <c:v>Agriculture</c:v>
                </c:pt>
                <c:pt idx="1">
                  <c:v>Building</c:v>
                </c:pt>
                <c:pt idx="2">
                  <c:v>Energy</c:v>
                </c:pt>
                <c:pt idx="3">
                  <c:v>Forest</c:v>
                </c:pt>
                <c:pt idx="4">
                  <c:v>Industry</c:v>
                </c:pt>
                <c:pt idx="5">
                  <c:v>Multi-sector</c:v>
                </c:pt>
                <c:pt idx="6">
                  <c:v>Oceans</c:v>
                </c:pt>
                <c:pt idx="7">
                  <c:v>Tourism</c:v>
                </c:pt>
                <c:pt idx="8">
                  <c:v>Transport</c:v>
                </c:pt>
                <c:pt idx="9">
                  <c:v>Waste</c:v>
                </c:pt>
                <c:pt idx="10">
                  <c:v>Water</c:v>
                </c:pt>
              </c:strCache>
            </c:strRef>
          </c:cat>
          <c:val>
            <c:numRef>
              <c:f>Dashboard!$G$73:$G$83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BC-491C-8DE5-C348212A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138568"/>
        <c:axId val="628139880"/>
      </c:barChart>
      <c:catAx>
        <c:axId val="62813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39880"/>
        <c:crosses val="autoZero"/>
        <c:auto val="1"/>
        <c:lblAlgn val="ctr"/>
        <c:lblOffset val="100"/>
        <c:noMultiLvlLbl val="0"/>
      </c:catAx>
      <c:valAx>
        <c:axId val="62813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3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Budget of initiatives</a:t>
            </a:r>
            <a:r>
              <a:rPr lang="en-US" sz="1800" b="1" baseline="0"/>
              <a:t> included in the Plan</a:t>
            </a:r>
            <a:r>
              <a:rPr lang="en-US" sz="1800" b="1"/>
              <a:t>*</a:t>
            </a:r>
          </a:p>
          <a:p>
            <a:pPr>
              <a:defRPr sz="1800" b="1"/>
            </a:pPr>
            <a:r>
              <a:rPr lang="en-US" sz="1800" b="1"/>
              <a:t>(as</a:t>
            </a:r>
            <a:r>
              <a:rPr lang="en-US" sz="1800" b="1" baseline="0"/>
              <a:t> of July 18th)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376565837491193E-2"/>
          <c:y val="0.26162593251842631"/>
          <c:w val="0.46270105639526571"/>
          <c:h val="0.60606033519757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32-443F-8D6E-CCE4137CF34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32-443F-8D6E-CCE4137CF3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32-443F-8D6E-CCE4137CF3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32-443F-8D6E-CCE4137CF3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32-443F-8D6E-CCE4137CF3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32-443F-8D6E-CCE4137CF34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132-443F-8D6E-CCE4137CF34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132-443F-8D6E-CCE4137CF34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132-443F-8D6E-CCE4137CF34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132-443F-8D6E-CCE4137CF34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132-443F-8D6E-CCE4137CF34F}"/>
              </c:ext>
            </c:extLst>
          </c:dPt>
          <c:dLbls>
            <c:dLbl>
              <c:idx val="0"/>
              <c:layout>
                <c:manualLayout>
                  <c:x val="1.9999996500438058E-2"/>
                  <c:y val="-1.74644145364435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32-443F-8D6E-CCE4137CF34F}"/>
                </c:ext>
              </c:extLst>
            </c:dLbl>
            <c:dLbl>
              <c:idx val="1"/>
              <c:layout>
                <c:manualLayout>
                  <c:x val="3.39634990698554E-2"/>
                  <c:y val="-4.56862312081189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32-443F-8D6E-CCE4137CF34F}"/>
                </c:ext>
              </c:extLst>
            </c:dLbl>
            <c:dLbl>
              <c:idx val="10"/>
              <c:layout>
                <c:manualLayout>
                  <c:x val="-4.8888880334404222E-2"/>
                  <c:y val="-2.03751502925174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132-443F-8D6E-CCE4137CF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Dashboard!$C$66:$C$68</c:f>
              <c:strCache>
                <c:ptCount val="3"/>
                <c:pt idx="0">
                  <c:v>Adaptation</c:v>
                </c:pt>
                <c:pt idx="1">
                  <c:v>Mitigation</c:v>
                </c:pt>
                <c:pt idx="2">
                  <c:v>Cross-cutting</c:v>
                </c:pt>
              </c:strCache>
            </c:strRef>
          </c:cat>
          <c:val>
            <c:numRef>
              <c:f>Dashboard!$H$66:$H$68</c:f>
              <c:numCache>
                <c:formatCode>_([$USD]\ * #,##0_);_([$USD]\ * \(#,##0\);_([$USD]\ 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132-443F-8D6E-CCE4137CF3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46306135222992"/>
          <c:y val="0.40718154817823821"/>
          <c:w val="0.25483705077216962"/>
          <c:h val="0.33841132500757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KPIs status per focus</a:t>
            </a:r>
            <a:endParaRPr lang="en-US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Dashboard!$D$65</c:f>
              <c:strCache>
                <c:ptCount val="1"/>
                <c:pt idx="0">
                  <c:v>Planned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Dashboard!$C$66:$C$68</c:f>
              <c:strCache>
                <c:ptCount val="3"/>
                <c:pt idx="0">
                  <c:v>Adaptation</c:v>
                </c:pt>
                <c:pt idx="1">
                  <c:v>Mitigation</c:v>
                </c:pt>
                <c:pt idx="2">
                  <c:v>Cross-cutting</c:v>
                </c:pt>
              </c:strCache>
            </c:strRef>
          </c:cat>
          <c:val>
            <c:numRef>
              <c:f>Dashboard!$D$66:$D$68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3-4B09-BC1D-BA879EA56CF5}"/>
            </c:ext>
          </c:extLst>
        </c:ser>
        <c:ser>
          <c:idx val="1"/>
          <c:order val="1"/>
          <c:tx>
            <c:strRef>
              <c:f>Dashboard!$E$65</c:f>
              <c:strCache>
                <c:ptCount val="1"/>
                <c:pt idx="0">
                  <c:v>Ongoing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Dashboard!$C$66:$C$68</c:f>
              <c:strCache>
                <c:ptCount val="3"/>
                <c:pt idx="0">
                  <c:v>Adaptation</c:v>
                </c:pt>
                <c:pt idx="1">
                  <c:v>Mitigation</c:v>
                </c:pt>
                <c:pt idx="2">
                  <c:v>Cross-cutting</c:v>
                </c:pt>
              </c:strCache>
            </c:strRef>
          </c:cat>
          <c:val>
            <c:numRef>
              <c:f>Dashboard!$E$66:$E$68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3-4B09-BC1D-BA879EA56CF5}"/>
            </c:ext>
          </c:extLst>
        </c:ser>
        <c:ser>
          <c:idx val="2"/>
          <c:order val="2"/>
          <c:tx>
            <c:strRef>
              <c:f>Dashboard!$F$65</c:f>
              <c:strCache>
                <c:ptCount val="1"/>
                <c:pt idx="0">
                  <c:v>Concluded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Dashboard!$C$66:$C$68</c:f>
              <c:strCache>
                <c:ptCount val="3"/>
                <c:pt idx="0">
                  <c:v>Adaptation</c:v>
                </c:pt>
                <c:pt idx="1">
                  <c:v>Mitigation</c:v>
                </c:pt>
                <c:pt idx="2">
                  <c:v>Cross-cutting</c:v>
                </c:pt>
              </c:strCache>
            </c:strRef>
          </c:cat>
          <c:val>
            <c:numRef>
              <c:f>Dashboard!$F$66:$F$68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3-4B09-BC1D-BA879EA56CF5}"/>
            </c:ext>
          </c:extLst>
        </c:ser>
        <c:ser>
          <c:idx val="3"/>
          <c:order val="3"/>
          <c:tx>
            <c:strRef>
              <c:f>Dashboard!$G$65</c:f>
              <c:strCache>
                <c:ptCount val="1"/>
                <c:pt idx="0">
                  <c:v>Without resource/planned support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Dashboard!$C$66:$C$68</c:f>
              <c:strCache>
                <c:ptCount val="3"/>
                <c:pt idx="0">
                  <c:v>Adaptation</c:v>
                </c:pt>
                <c:pt idx="1">
                  <c:v>Mitigation</c:v>
                </c:pt>
                <c:pt idx="2">
                  <c:v>Cross-cutting</c:v>
                </c:pt>
              </c:strCache>
            </c:strRef>
          </c:cat>
          <c:val>
            <c:numRef>
              <c:f>Dashboard!$G$66:$G$68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8-4460-B0DC-236C49935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720832"/>
        <c:axId val="596721160"/>
      </c:barChart>
      <c:catAx>
        <c:axId val="5967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21160"/>
        <c:crosses val="autoZero"/>
        <c:auto val="1"/>
        <c:lblAlgn val="ctr"/>
        <c:lblOffset val="100"/>
        <c:noMultiLvlLbl val="0"/>
      </c:catAx>
      <c:valAx>
        <c:axId val="59672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2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698499</xdr:colOff>
      <xdr:row>4</xdr:row>
      <xdr:rowOff>287866</xdr:rowOff>
    </xdr:from>
    <xdr:to>
      <xdr:col>10</xdr:col>
      <xdr:colOff>1507066</xdr:colOff>
      <xdr:row>5</xdr:row>
      <xdr:rowOff>356302</xdr:rowOff>
    </xdr:to>
    <xdr:pic>
      <xdr:nvPicPr>
        <xdr:cNvPr id="2" name="Picture 1" descr="C:\Users\Andrea.Risotto\AppData\Local\Microsoft\Windows\INetCache\Content.Word\WRI16_NDC-Logo-final-01.jpg">
          <a:extLst>
            <a:ext uri="{FF2B5EF4-FFF2-40B4-BE49-F238E27FC236}">
              <a16:creationId xmlns:a16="http://schemas.microsoft.com/office/drawing/2014/main" id="{222F97F1-9662-4BFA-8212-A48F0AFCADD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66" b="38750"/>
        <a:stretch/>
      </xdr:blipFill>
      <xdr:spPr bwMode="auto">
        <a:xfrm>
          <a:off x="13068299" y="1016000"/>
          <a:ext cx="884767" cy="4346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9877</xdr:colOff>
      <xdr:row>41</xdr:row>
      <xdr:rowOff>110066</xdr:rowOff>
    </xdr:from>
    <xdr:to>
      <xdr:col>5</xdr:col>
      <xdr:colOff>694266</xdr:colOff>
      <xdr:row>59</xdr:row>
      <xdr:rowOff>126999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439E656E-4312-4B24-8358-324CA29FFD53}"/>
            </a:ext>
          </a:extLst>
        </xdr:cNvPr>
        <xdr:cNvGrpSpPr/>
      </xdr:nvGrpSpPr>
      <xdr:grpSpPr>
        <a:xfrm>
          <a:off x="311502" y="9952566"/>
          <a:ext cx="5351639" cy="3731683"/>
          <a:chOff x="-2460699" y="5641790"/>
          <a:chExt cx="5787154" cy="451218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CD047033-D1B2-4280-8A96-B18A865A9A8C}"/>
              </a:ext>
            </a:extLst>
          </xdr:cNvPr>
          <xdr:cNvGraphicFramePr/>
        </xdr:nvGraphicFramePr>
        <xdr:xfrm>
          <a:off x="-2460699" y="5641790"/>
          <a:ext cx="5715001" cy="43631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3B09C1B-FE51-4286-95D0-9794951A1AF5}"/>
              </a:ext>
            </a:extLst>
          </xdr:cNvPr>
          <xdr:cNvSpPr txBox="1"/>
        </xdr:nvSpPr>
        <xdr:spPr>
          <a:xfrm>
            <a:off x="-495385" y="9509372"/>
            <a:ext cx="3821840" cy="6445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* Contempla orçamento de atividades existentes e</a:t>
            </a:r>
            <a:r>
              <a:rPr lang="en-US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planejadas para as quais as informações foram disponibilizadas.</a:t>
            </a:r>
            <a:endParaRPr lang="en-US" sz="900">
              <a:effectLst/>
            </a:endParaRPr>
          </a:p>
          <a:p>
            <a:pPr algn="r"/>
            <a:endParaRPr lang="en-US" sz="900"/>
          </a:p>
        </xdr:txBody>
      </xdr:sp>
    </xdr:grpSp>
    <xdr:clientData/>
  </xdr:twoCellAnchor>
  <xdr:twoCellAnchor>
    <xdr:from>
      <xdr:col>5</xdr:col>
      <xdr:colOff>736600</xdr:colOff>
      <xdr:row>41</xdr:row>
      <xdr:rowOff>118532</xdr:rowOff>
    </xdr:from>
    <xdr:to>
      <xdr:col>10</xdr:col>
      <xdr:colOff>1439334</xdr:colOff>
      <xdr:row>59</xdr:row>
      <xdr:rowOff>33865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89B079F-063D-43C7-8C95-C365D18A2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117123</xdr:colOff>
      <xdr:row>25</xdr:row>
      <xdr:rowOff>114299</xdr:rowOff>
    </xdr:from>
    <xdr:to>
      <xdr:col>5</xdr:col>
      <xdr:colOff>626533</xdr:colOff>
      <xdr:row>40</xdr:row>
      <xdr:rowOff>190500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7BAF8BF-7CFA-4F00-B79D-929E69660C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736599</xdr:colOff>
      <xdr:row>25</xdr:row>
      <xdr:rowOff>84666</xdr:rowOff>
    </xdr:from>
    <xdr:to>
      <xdr:col>10</xdr:col>
      <xdr:colOff>1439333</xdr:colOff>
      <xdr:row>40</xdr:row>
      <xdr:rowOff>186265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E531B5-00C7-4BCD-8046-EDB83E157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0.43278</cdr:x>
      <cdr:y>0.84146</cdr:y>
    </cdr:from>
    <cdr:to>
      <cdr:x>1</cdr:x>
      <cdr:y>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93B09C1B-FE51-4286-95D0-9794951A1AF5}"/>
            </a:ext>
          </a:extLst>
        </cdr:cNvPr>
        <cdr:cNvSpPr txBox="1"/>
      </cdr:nvSpPr>
      <cdr:spPr>
        <a:xfrm xmlns:a="http://schemas.openxmlformats.org/drawingml/2006/main">
          <a:off x="2448277" y="2628899"/>
          <a:ext cx="3208867" cy="495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Includes budget for existing and planned activities for which information has been made provided.</a:t>
          </a:r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9"/>
  <sheetViews>
    <sheetView showGridLines="0" tabSelected="1" topLeftCell="A2" zoomScale="60" zoomScaleNormal="60" workbookViewId="0">
      <selection activeCell="C5" sqref="C5:E5"/>
    </sheetView>
  </sheetViews>
  <sheetFormatPr defaultColWidth="0" defaultRowHeight="15.75" zeroHeight="1" x14ac:dyDescent="0.25"/>
  <cols>
    <col min="1" max="1" width="2.85546875" style="26" customWidth="1"/>
    <col min="2" max="2" width="1.7109375" style="26" customWidth="1"/>
    <col min="3" max="3" width="30.85546875" style="26" customWidth="1"/>
    <col min="4" max="5" width="19.42578125" style="26" customWidth="1"/>
    <col min="6" max="7" width="28.42578125" style="26" customWidth="1"/>
    <col min="8" max="8" width="16.5703125" style="26" customWidth="1"/>
    <col min="9" max="9" width="18.7109375" style="26" customWidth="1"/>
    <col min="10" max="10" width="5.140625" style="26" customWidth="1"/>
    <col min="11" max="11" width="22.5703125" style="26" customWidth="1"/>
    <col min="12" max="12" width="2.7109375" style="26" customWidth="1"/>
    <col min="13" max="13" width="3.140625" style="26" customWidth="1"/>
    <col min="14" max="15" width="3.140625" style="26" hidden="1" customWidth="1"/>
    <col min="16" max="16384" width="8.85546875" style="26" hidden="1"/>
  </cols>
  <sheetData>
    <row r="1" spans="1:13" ht="8.85" hidden="1" customHeight="1" x14ac:dyDescent="0.25"/>
    <row r="2" spans="1:1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thickBot="1" x14ac:dyDescent="0.3">
      <c r="A3" s="27"/>
      <c r="M3" s="27"/>
    </row>
    <row r="4" spans="1:13" ht="25.5" thickBot="1" x14ac:dyDescent="0.3">
      <c r="A4" s="27"/>
      <c r="C4" s="138" t="s">
        <v>68</v>
      </c>
      <c r="D4" s="139"/>
      <c r="E4" s="139"/>
      <c r="F4" s="139"/>
      <c r="G4" s="139"/>
      <c r="H4" s="139"/>
      <c r="I4" s="140"/>
      <c r="J4" s="140"/>
      <c r="K4" s="141"/>
      <c r="M4" s="27"/>
    </row>
    <row r="5" spans="1:13" ht="28.7" customHeight="1" thickBot="1" x14ac:dyDescent="0.3">
      <c r="A5" s="27"/>
      <c r="C5" s="153" t="s">
        <v>46</v>
      </c>
      <c r="D5" s="154"/>
      <c r="E5" s="155"/>
      <c r="F5" s="143"/>
      <c r="G5" s="144"/>
      <c r="H5" s="34"/>
      <c r="I5" s="28"/>
      <c r="J5" s="28"/>
      <c r="M5" s="27"/>
    </row>
    <row r="6" spans="1:13" ht="31.5" x14ac:dyDescent="0.25">
      <c r="A6" s="27"/>
      <c r="J6" s="79" t="s">
        <v>54</v>
      </c>
      <c r="M6" s="27"/>
    </row>
    <row r="7" spans="1:13" x14ac:dyDescent="0.25">
      <c r="A7" s="27"/>
      <c r="M7" s="27"/>
    </row>
    <row r="8" spans="1:13" ht="35.85" customHeight="1" x14ac:dyDescent="0.25">
      <c r="A8" s="27"/>
      <c r="C8" s="142" t="s">
        <v>47</v>
      </c>
      <c r="D8" s="142"/>
      <c r="E8" s="142"/>
      <c r="F8" s="142"/>
      <c r="G8" s="142"/>
      <c r="H8" s="142"/>
      <c r="I8" s="142"/>
      <c r="J8" s="142"/>
      <c r="K8" s="142"/>
      <c r="M8" s="27"/>
    </row>
    <row r="9" spans="1:13" ht="16.5" thickBot="1" x14ac:dyDescent="0.3">
      <c r="A9" s="27"/>
      <c r="M9" s="27"/>
    </row>
    <row r="10" spans="1:13" ht="19.5" thickBot="1" x14ac:dyDescent="0.3">
      <c r="A10" s="27"/>
      <c r="C10" s="52" t="s">
        <v>49</v>
      </c>
      <c r="D10" s="29" t="s">
        <v>50</v>
      </c>
      <c r="F10" s="158" t="s">
        <v>33</v>
      </c>
      <c r="G10" s="159"/>
      <c r="H10" s="68" t="s">
        <v>13</v>
      </c>
      <c r="I10" s="69" t="s">
        <v>29</v>
      </c>
      <c r="J10" s="25"/>
      <c r="M10" s="27"/>
    </row>
    <row r="11" spans="1:13" ht="22.7" customHeight="1" x14ac:dyDescent="0.25">
      <c r="A11" s="27"/>
      <c r="C11" s="30" t="s">
        <v>15</v>
      </c>
      <c r="D11" s="31">
        <f>COUNTA('NDC Plan'!$A$4:$A$99)</f>
        <v>0</v>
      </c>
      <c r="F11" s="160" t="s">
        <v>40</v>
      </c>
      <c r="G11" s="62" t="s">
        <v>36</v>
      </c>
      <c r="H11" s="63">
        <f>COUNTIF('NDC Plan'!$C$4:$C$99,G11)</f>
        <v>0</v>
      </c>
      <c r="I11" s="64">
        <f>SUMIF('NDC Plan'!$C$4:$C$99,G11,'NDC Plan'!$R$4:$R$99)</f>
        <v>0</v>
      </c>
      <c r="J11" s="25"/>
      <c r="M11" s="27"/>
    </row>
    <row r="12" spans="1:13" ht="16.5" thickBot="1" x14ac:dyDescent="0.3">
      <c r="A12" s="27"/>
      <c r="C12" s="30" t="s">
        <v>16</v>
      </c>
      <c r="D12" s="31">
        <f>COUNTA('NDC Plan'!$B$4:$B$99)</f>
        <v>0</v>
      </c>
      <c r="F12" s="161"/>
      <c r="G12" s="65" t="s">
        <v>35</v>
      </c>
      <c r="H12" s="66">
        <f>COUNTIF('NDC Plan'!$C$4:$C$99,G12)</f>
        <v>0</v>
      </c>
      <c r="I12" s="67">
        <f>SUMIF('NDC Plan'!$C$4:$C$99,G12,'NDC Plan'!$R$4:$R$99)</f>
        <v>0</v>
      </c>
      <c r="J12" s="25"/>
      <c r="M12" s="27"/>
    </row>
    <row r="13" spans="1:13" x14ac:dyDescent="0.25">
      <c r="A13" s="27"/>
      <c r="C13" s="30" t="s">
        <v>17</v>
      </c>
      <c r="D13" s="31">
        <f>COUNTA('NDC Plan'!$D$4:$D$99)</f>
        <v>0</v>
      </c>
      <c r="F13" s="160" t="s">
        <v>34</v>
      </c>
      <c r="G13" s="62" t="s">
        <v>37</v>
      </c>
      <c r="H13" s="63">
        <f>COUNTIF('NDC Plan'!$C$4:$C$99,G13)</f>
        <v>0</v>
      </c>
      <c r="I13" s="64">
        <f>SUMIF('NDC Plan'!$C$4:$C$99,G13,'NDC Plan'!$R$4:$R$99)</f>
        <v>0</v>
      </c>
      <c r="J13" s="25"/>
      <c r="M13" s="27"/>
    </row>
    <row r="14" spans="1:13" ht="32.25" thickBot="1" x14ac:dyDescent="0.3">
      <c r="A14" s="27"/>
      <c r="C14" s="32" t="s">
        <v>18</v>
      </c>
      <c r="D14" s="33">
        <f>COUNTIF('NDC Plan'!$J$4:$J$99,'Dropdown menu'!D7)</f>
        <v>0</v>
      </c>
      <c r="F14" s="161"/>
      <c r="G14" s="65" t="s">
        <v>38</v>
      </c>
      <c r="H14" s="131">
        <f>COUNTIF('NDC Plan'!$C$4:$C$99,"")</f>
        <v>96</v>
      </c>
      <c r="I14" s="67">
        <f>SUMIF('NDC Plan'!$C$4:$C$99,"",'NDC Plan'!$R$4:$R$99)</f>
        <v>0</v>
      </c>
      <c r="J14" s="25"/>
      <c r="M14" s="27"/>
    </row>
    <row r="15" spans="1:13" ht="16.5" thickBot="1" x14ac:dyDescent="0.3">
      <c r="A15" s="27"/>
      <c r="C15" s="32" t="s">
        <v>19</v>
      </c>
      <c r="D15" s="33">
        <f>COUNTIF('NDC Plan'!$J$4:$J$99,'Dropdown menu'!D8)</f>
        <v>0</v>
      </c>
      <c r="G15" s="70" t="s">
        <v>14</v>
      </c>
      <c r="H15" s="71">
        <f>SUM(H11:H14)</f>
        <v>96</v>
      </c>
      <c r="I15" s="72">
        <f>SUM(I11:I14)</f>
        <v>0</v>
      </c>
      <c r="J15" s="25"/>
      <c r="M15" s="27"/>
    </row>
    <row r="16" spans="1:13" x14ac:dyDescent="0.25">
      <c r="A16" s="27"/>
      <c r="C16" s="32" t="s">
        <v>20</v>
      </c>
      <c r="D16" s="33">
        <f>COUNTIF('NDC Plan'!$J$4:$J$99,'Dropdown menu'!D9)</f>
        <v>0</v>
      </c>
      <c r="J16" s="25"/>
      <c r="M16" s="27"/>
    </row>
    <row r="17" spans="1:13" ht="16.5" thickBot="1" x14ac:dyDescent="0.3">
      <c r="A17" s="27"/>
      <c r="J17" s="25"/>
      <c r="M17" s="27"/>
    </row>
    <row r="18" spans="1:13" x14ac:dyDescent="0.25">
      <c r="A18" s="27"/>
      <c r="C18" s="73" t="s">
        <v>39</v>
      </c>
      <c r="D18" s="74"/>
      <c r="E18" s="74"/>
      <c r="F18" s="74"/>
      <c r="G18" s="74"/>
      <c r="H18" s="74"/>
      <c r="I18" s="75"/>
      <c r="J18" s="25"/>
      <c r="M18" s="27"/>
    </row>
    <row r="19" spans="1:13" ht="16.5" thickBot="1" x14ac:dyDescent="0.3">
      <c r="A19" s="27"/>
      <c r="C19" s="148" t="s">
        <v>33</v>
      </c>
      <c r="D19" s="149"/>
      <c r="E19" s="149"/>
      <c r="F19" s="149"/>
      <c r="G19" s="149"/>
      <c r="H19" s="149"/>
      <c r="I19" s="150"/>
      <c r="J19" s="25"/>
      <c r="M19" s="27"/>
    </row>
    <row r="20" spans="1:13" ht="31.5" x14ac:dyDescent="0.25">
      <c r="A20" s="27"/>
      <c r="C20" s="59" t="s">
        <v>40</v>
      </c>
      <c r="D20" s="146" t="s">
        <v>41</v>
      </c>
      <c r="E20" s="146"/>
      <c r="F20" s="146"/>
      <c r="G20" s="146"/>
      <c r="H20" s="146"/>
      <c r="I20" s="147"/>
      <c r="J20" s="25"/>
      <c r="M20" s="27"/>
    </row>
    <row r="21" spans="1:13" x14ac:dyDescent="0.25">
      <c r="A21" s="27"/>
      <c r="C21" s="60" t="s">
        <v>36</v>
      </c>
      <c r="D21" s="151" t="s">
        <v>48</v>
      </c>
      <c r="E21" s="151"/>
      <c r="F21" s="151"/>
      <c r="G21" s="151"/>
      <c r="H21" s="151"/>
      <c r="I21" s="152"/>
      <c r="J21" s="25"/>
      <c r="M21" s="27"/>
    </row>
    <row r="22" spans="1:13" ht="16.5" thickBot="1" x14ac:dyDescent="0.3">
      <c r="A22" s="27"/>
      <c r="C22" s="61" t="s">
        <v>35</v>
      </c>
      <c r="D22" s="156" t="s">
        <v>42</v>
      </c>
      <c r="E22" s="156"/>
      <c r="F22" s="156"/>
      <c r="G22" s="156"/>
      <c r="H22" s="156"/>
      <c r="I22" s="157"/>
      <c r="J22" s="25"/>
      <c r="M22" s="27"/>
    </row>
    <row r="23" spans="1:13" ht="29.1" customHeight="1" x14ac:dyDescent="0.25">
      <c r="A23" s="27"/>
      <c r="C23" s="59" t="s">
        <v>34</v>
      </c>
      <c r="D23" s="146" t="s">
        <v>43</v>
      </c>
      <c r="E23" s="146"/>
      <c r="F23" s="146"/>
      <c r="G23" s="146"/>
      <c r="H23" s="146"/>
      <c r="I23" s="147"/>
      <c r="J23" s="25"/>
      <c r="M23" s="27"/>
    </row>
    <row r="24" spans="1:13" x14ac:dyDescent="0.25">
      <c r="A24" s="27"/>
      <c r="C24" s="60" t="s">
        <v>37</v>
      </c>
      <c r="D24" s="151" t="s">
        <v>51</v>
      </c>
      <c r="E24" s="151"/>
      <c r="F24" s="151"/>
      <c r="G24" s="151"/>
      <c r="H24" s="151"/>
      <c r="I24" s="152"/>
      <c r="J24" s="25"/>
      <c r="M24" s="27"/>
    </row>
    <row r="25" spans="1:13" ht="32.25" thickBot="1" x14ac:dyDescent="0.3">
      <c r="A25" s="27"/>
      <c r="C25" s="61" t="s">
        <v>38</v>
      </c>
      <c r="D25" s="156" t="s">
        <v>44</v>
      </c>
      <c r="E25" s="156"/>
      <c r="F25" s="156"/>
      <c r="G25" s="156"/>
      <c r="H25" s="156"/>
      <c r="I25" s="157"/>
      <c r="J25" s="25"/>
      <c r="M25" s="27"/>
    </row>
    <row r="26" spans="1:13" x14ac:dyDescent="0.25">
      <c r="A26" s="27"/>
      <c r="J26" s="25"/>
      <c r="M26" s="27"/>
    </row>
    <row r="27" spans="1:13" x14ac:dyDescent="0.25">
      <c r="A27" s="27"/>
      <c r="J27" s="25"/>
      <c r="M27" s="27"/>
    </row>
    <row r="28" spans="1:13" x14ac:dyDescent="0.25">
      <c r="A28" s="27"/>
      <c r="J28" s="25"/>
      <c r="M28" s="27"/>
    </row>
    <row r="29" spans="1:13" x14ac:dyDescent="0.25">
      <c r="A29" s="27"/>
      <c r="J29" s="25"/>
      <c r="M29" s="27"/>
    </row>
    <row r="30" spans="1:13" x14ac:dyDescent="0.25">
      <c r="A30" s="27"/>
      <c r="J30" s="25"/>
      <c r="M30" s="27"/>
    </row>
    <row r="31" spans="1:13" x14ac:dyDescent="0.25">
      <c r="A31" s="27"/>
      <c r="J31" s="25"/>
      <c r="M31" s="27"/>
    </row>
    <row r="32" spans="1:13" x14ac:dyDescent="0.25">
      <c r="A32" s="27"/>
      <c r="J32" s="25"/>
      <c r="M32" s="27"/>
    </row>
    <row r="33" spans="1:13" x14ac:dyDescent="0.25">
      <c r="A33" s="27"/>
      <c r="J33" s="25"/>
      <c r="M33" s="27"/>
    </row>
    <row r="34" spans="1:13" x14ac:dyDescent="0.25">
      <c r="A34" s="27"/>
      <c r="J34" s="25"/>
      <c r="M34" s="27"/>
    </row>
    <row r="35" spans="1:13" x14ac:dyDescent="0.25">
      <c r="A35" s="27"/>
      <c r="J35" s="25"/>
      <c r="M35" s="27"/>
    </row>
    <row r="36" spans="1:13" x14ac:dyDescent="0.25">
      <c r="A36" s="27"/>
      <c r="J36" s="25"/>
      <c r="M36" s="27"/>
    </row>
    <row r="37" spans="1:13" x14ac:dyDescent="0.25">
      <c r="A37" s="27"/>
      <c r="J37" s="25"/>
      <c r="M37" s="27"/>
    </row>
    <row r="38" spans="1:13" x14ac:dyDescent="0.25">
      <c r="A38" s="27"/>
      <c r="J38" s="25"/>
      <c r="M38" s="27"/>
    </row>
    <row r="39" spans="1:13" x14ac:dyDescent="0.25">
      <c r="A39" s="27"/>
      <c r="J39" s="25"/>
      <c r="M39" s="27"/>
    </row>
    <row r="40" spans="1:13" x14ac:dyDescent="0.25">
      <c r="A40" s="27"/>
      <c r="J40" s="25"/>
      <c r="M40" s="27"/>
    </row>
    <row r="41" spans="1:13" x14ac:dyDescent="0.25">
      <c r="A41" s="27"/>
      <c r="J41" s="25"/>
      <c r="M41" s="27"/>
    </row>
    <row r="42" spans="1:13" x14ac:dyDescent="0.25">
      <c r="A42" s="27"/>
      <c r="J42" s="25"/>
      <c r="M42" s="27"/>
    </row>
    <row r="43" spans="1:13" x14ac:dyDescent="0.25">
      <c r="A43" s="27"/>
      <c r="J43" s="25"/>
      <c r="M43" s="27"/>
    </row>
    <row r="44" spans="1:13" x14ac:dyDescent="0.25">
      <c r="A44" s="27"/>
      <c r="J44" s="25"/>
      <c r="M44" s="27"/>
    </row>
    <row r="45" spans="1:13" x14ac:dyDescent="0.25">
      <c r="A45" s="27"/>
      <c r="J45" s="25"/>
      <c r="M45" s="27"/>
    </row>
    <row r="46" spans="1:13" x14ac:dyDescent="0.25">
      <c r="A46" s="27"/>
      <c r="J46" s="25"/>
      <c r="M46" s="27"/>
    </row>
    <row r="47" spans="1:13" x14ac:dyDescent="0.25">
      <c r="A47" s="27"/>
      <c r="J47" s="25"/>
      <c r="M47" s="27"/>
    </row>
    <row r="48" spans="1:13" x14ac:dyDescent="0.25">
      <c r="A48" s="27"/>
      <c r="J48" s="25"/>
      <c r="M48" s="27"/>
    </row>
    <row r="49" spans="1:13" x14ac:dyDescent="0.25">
      <c r="A49" s="27"/>
      <c r="J49" s="25"/>
      <c r="M49" s="27"/>
    </row>
    <row r="50" spans="1:13" x14ac:dyDescent="0.25">
      <c r="A50" s="27"/>
      <c r="J50" s="25"/>
      <c r="M50" s="27"/>
    </row>
    <row r="51" spans="1:13" x14ac:dyDescent="0.25">
      <c r="A51" s="27"/>
      <c r="J51" s="25"/>
      <c r="M51" s="27"/>
    </row>
    <row r="52" spans="1:13" x14ac:dyDescent="0.25">
      <c r="A52" s="27"/>
      <c r="J52" s="25"/>
      <c r="M52" s="27"/>
    </row>
    <row r="53" spans="1:13" x14ac:dyDescent="0.25">
      <c r="A53" s="27"/>
      <c r="J53" s="25"/>
      <c r="M53" s="27"/>
    </row>
    <row r="54" spans="1:13" x14ac:dyDescent="0.25">
      <c r="A54" s="27"/>
      <c r="J54" s="25"/>
      <c r="M54" s="27"/>
    </row>
    <row r="55" spans="1:13" x14ac:dyDescent="0.25">
      <c r="A55" s="27"/>
      <c r="J55" s="25"/>
      <c r="M55" s="27"/>
    </row>
    <row r="56" spans="1:13" x14ac:dyDescent="0.25">
      <c r="A56" s="27"/>
      <c r="J56" s="25"/>
      <c r="M56" s="27"/>
    </row>
    <row r="57" spans="1:13" x14ac:dyDescent="0.25">
      <c r="A57" s="27"/>
      <c r="J57" s="25"/>
      <c r="M57" s="27"/>
    </row>
    <row r="58" spans="1:13" x14ac:dyDescent="0.25">
      <c r="A58" s="27"/>
      <c r="J58" s="25"/>
      <c r="M58" s="27"/>
    </row>
    <row r="59" spans="1:13" x14ac:dyDescent="0.25">
      <c r="A59" s="27"/>
      <c r="J59" s="25"/>
      <c r="M59" s="27"/>
    </row>
    <row r="60" spans="1:13" x14ac:dyDescent="0.25">
      <c r="A60" s="27"/>
      <c r="J60" s="25"/>
      <c r="M60" s="27"/>
    </row>
    <row r="61" spans="1:13" x14ac:dyDescent="0.25">
      <c r="A61" s="27"/>
      <c r="J61" s="25"/>
      <c r="M61" s="27"/>
    </row>
    <row r="62" spans="1:13" x14ac:dyDescent="0.25">
      <c r="A62" s="27"/>
      <c r="C62" s="145" t="s">
        <v>45</v>
      </c>
      <c r="D62" s="145"/>
      <c r="E62" s="145"/>
      <c r="F62" s="145"/>
      <c r="G62" s="145"/>
      <c r="H62" s="145"/>
      <c r="I62" s="145"/>
      <c r="J62" s="145"/>
      <c r="K62" s="145"/>
      <c r="M62" s="27"/>
    </row>
    <row r="63" spans="1:13" ht="15.95" customHeight="1" x14ac:dyDescent="0.25">
      <c r="A63" s="27"/>
      <c r="J63" s="25"/>
      <c r="M63" s="27"/>
    </row>
    <row r="64" spans="1:13" x14ac:dyDescent="0.25">
      <c r="A64" s="27"/>
      <c r="D64" s="162" t="s">
        <v>52</v>
      </c>
      <c r="E64" s="162"/>
      <c r="F64" s="162"/>
      <c r="G64" s="162"/>
      <c r="H64" s="162" t="s">
        <v>53</v>
      </c>
      <c r="M64" s="27"/>
    </row>
    <row r="65" spans="1:13" ht="32.450000000000003" customHeight="1" x14ac:dyDescent="0.25">
      <c r="A65" s="27"/>
      <c r="C65" s="35" t="s">
        <v>24</v>
      </c>
      <c r="D65" s="35" t="s">
        <v>37</v>
      </c>
      <c r="E65" s="35" t="s">
        <v>36</v>
      </c>
      <c r="F65" s="35" t="s">
        <v>35</v>
      </c>
      <c r="G65" s="35" t="s">
        <v>38</v>
      </c>
      <c r="H65" s="162"/>
      <c r="M65" s="27"/>
    </row>
    <row r="66" spans="1:13" x14ac:dyDescent="0.25">
      <c r="A66" s="27"/>
      <c r="C66" s="36" t="s">
        <v>18</v>
      </c>
      <c r="D66" s="33">
        <f>COUNTIFS('NDC Plan'!$J$4:$J$27,"Adaptação",'NDC Plan'!$C$4:$C$27,"Planejado")</f>
        <v>0</v>
      </c>
      <c r="E66" s="33">
        <f>COUNTIFS('NDC Plan'!$J$4:$J$27,"Adaptação",'NDC Plan'!$C$4:$C$27,"Em execução")</f>
        <v>0</v>
      </c>
      <c r="F66" s="33">
        <f>COUNTIFS('NDC Plan'!$J$4:$J$27,"Adaptação",'NDC Plan'!$C$4:$C$27,"Concluído")</f>
        <v>0</v>
      </c>
      <c r="G66" s="33">
        <f>COUNTIFS('NDC Plan'!$J$4:$J$27,"Adaptação",'NDC Plan'!$C$4:$C$27,"")</f>
        <v>0</v>
      </c>
      <c r="H66" s="37">
        <f>SUMIF('NDC Plan'!J:J,"Adaptação",'NDC Plan'!R:R)</f>
        <v>0</v>
      </c>
      <c r="M66" s="27"/>
    </row>
    <row r="67" spans="1:13" x14ac:dyDescent="0.25">
      <c r="A67" s="27"/>
      <c r="C67" s="36" t="s">
        <v>19</v>
      </c>
      <c r="D67" s="33">
        <f>COUNTIFS('NDC Plan'!$J$4:$J$27,"Mitigação",'NDC Plan'!$C$4:$C$27,"Planejado")</f>
        <v>0</v>
      </c>
      <c r="E67" s="33">
        <f>COUNTIFS('NDC Plan'!$J$4:$J$27,"Mitigação",'NDC Plan'!$C$4:$C$27,"Em execução")</f>
        <v>0</v>
      </c>
      <c r="F67" s="33">
        <f>COUNTIFS('NDC Plan'!$J$4:$J$27,"Mitigação",'NDC Plan'!$C$4:$C$27,"Concluído")</f>
        <v>0</v>
      </c>
      <c r="G67" s="33">
        <f>COUNTIFS('NDC Plan'!$J$4:$J$27,"Mitigação",'NDC Plan'!$C$4:$C$27,"")</f>
        <v>0</v>
      </c>
      <c r="H67" s="37">
        <f>SUMIF('NDC Plan'!J:J,"Mitigação",'NDC Plan'!R:R)</f>
        <v>0</v>
      </c>
      <c r="M67" s="27"/>
    </row>
    <row r="68" spans="1:13" x14ac:dyDescent="0.25">
      <c r="A68" s="27"/>
      <c r="C68" s="36" t="s">
        <v>20</v>
      </c>
      <c r="D68" s="33">
        <f>COUNTIFS('NDC Plan'!$J$4:$J$27,"Transversal",'NDC Plan'!$C$4:$C$27,"Planejado")</f>
        <v>0</v>
      </c>
      <c r="E68" s="33">
        <f>COUNTIFS('NDC Plan'!$J$4:$J$27,"Transversal",'NDC Plan'!$C$4:$C$27,"Em execução")</f>
        <v>0</v>
      </c>
      <c r="F68" s="33">
        <f>COUNTIFS('NDC Plan'!$J$4:$J$27,"Transversal",'NDC Plan'!$C$4:$C$27,"Concluído")</f>
        <v>0</v>
      </c>
      <c r="G68" s="33">
        <f>COUNTIFS('NDC Plan'!$J$4:$J$27,"Transversal",'NDC Plan'!$C$4:$C$27,"")</f>
        <v>0</v>
      </c>
      <c r="H68" s="37">
        <f>SUMIF('NDC Plan'!J:J,"Transversal",'NDC Plan'!R:R)</f>
        <v>0</v>
      </c>
      <c r="M68" s="27"/>
    </row>
    <row r="69" spans="1:13" x14ac:dyDescent="0.25">
      <c r="A69" s="27"/>
      <c r="M69" s="27"/>
    </row>
    <row r="70" spans="1:13" x14ac:dyDescent="0.25">
      <c r="A70" s="27"/>
      <c r="M70" s="27"/>
    </row>
    <row r="71" spans="1:13" x14ac:dyDescent="0.25">
      <c r="A71" s="27"/>
      <c r="D71" s="162" t="s">
        <v>52</v>
      </c>
      <c r="E71" s="162"/>
      <c r="F71" s="162"/>
      <c r="G71" s="162"/>
      <c r="H71" s="162" t="s">
        <v>53</v>
      </c>
      <c r="M71" s="27"/>
    </row>
    <row r="72" spans="1:13" ht="31.5" x14ac:dyDescent="0.25">
      <c r="A72" s="27"/>
      <c r="C72" s="35" t="s">
        <v>23</v>
      </c>
      <c r="D72" s="58" t="s">
        <v>37</v>
      </c>
      <c r="E72" s="58" t="s">
        <v>36</v>
      </c>
      <c r="F72" s="58" t="s">
        <v>35</v>
      </c>
      <c r="G72" s="58" t="s">
        <v>38</v>
      </c>
      <c r="H72" s="162"/>
      <c r="M72" s="27"/>
    </row>
    <row r="73" spans="1:13" x14ac:dyDescent="0.25">
      <c r="A73" s="27"/>
      <c r="C73" s="36" t="s">
        <v>56</v>
      </c>
      <c r="D73" s="33">
        <f>COUNTIFS('NDC Plan'!$I$4:$I$27,$C73,'NDC Plan'!$C$4:$C$27,D$72)</f>
        <v>0</v>
      </c>
      <c r="E73" s="33">
        <f>COUNTIFS('NDC Plan'!$I$4:$I$27,$C73,'NDC Plan'!$C$4:$C$27,E$72)</f>
        <v>0</v>
      </c>
      <c r="F73" s="33">
        <f>COUNTIFS('NDC Plan'!$I$4:$I$27,$C73,'NDC Plan'!$C$4:$C$27,F$72)</f>
        <v>0</v>
      </c>
      <c r="G73" s="33">
        <f>COUNTIFS('NDC Plan'!$I$4:$I$27,$C73,'NDC Plan'!$C$4:$C$27,G$72)</f>
        <v>0</v>
      </c>
      <c r="H73" s="37">
        <f>SUMIF('NDC Plan'!I:I,C73,'NDC Plan'!R:R)</f>
        <v>0</v>
      </c>
      <c r="M73" s="27"/>
    </row>
    <row r="74" spans="1:13" x14ac:dyDescent="0.25">
      <c r="A74" s="27"/>
      <c r="C74" s="36" t="s">
        <v>58</v>
      </c>
      <c r="D74" s="33">
        <f>COUNTIFS('NDC Plan'!$I$4:$I$27,$C74,'NDC Plan'!$C$4:$C$27,D$72)</f>
        <v>0</v>
      </c>
      <c r="E74" s="33">
        <f>COUNTIFS('NDC Plan'!$I$4:$I$27,$C74,'NDC Plan'!$C$4:$C$27,E$72)</f>
        <v>0</v>
      </c>
      <c r="F74" s="33">
        <f>COUNTIFS('NDC Plan'!$I$4:$I$27,$C74,'NDC Plan'!$C$4:$C$27,F$72)</f>
        <v>0</v>
      </c>
      <c r="G74" s="33">
        <f>COUNTIFS('NDC Plan'!$I$4:$I$27,$C74,'NDC Plan'!$C$4:$C$27,G$72)</f>
        <v>0</v>
      </c>
      <c r="H74" s="37">
        <f>SUMIF('NDC Plan'!I:I,C74,'NDC Plan'!R:R)</f>
        <v>0</v>
      </c>
      <c r="M74" s="27"/>
    </row>
    <row r="75" spans="1:13" x14ac:dyDescent="0.25">
      <c r="A75" s="27"/>
      <c r="C75" s="36" t="s">
        <v>59</v>
      </c>
      <c r="D75" s="33">
        <f>COUNTIFS('NDC Plan'!$I$4:$I$27,$C75,'NDC Plan'!$C$4:$C$27,D$72)</f>
        <v>0</v>
      </c>
      <c r="E75" s="33">
        <f>COUNTIFS('NDC Plan'!$I$4:$I$27,$C75,'NDC Plan'!$C$4:$C$27,E$72)</f>
        <v>0</v>
      </c>
      <c r="F75" s="33">
        <f>COUNTIFS('NDC Plan'!$I$4:$I$27,$C75,'NDC Plan'!$C$4:$C$27,F$72)</f>
        <v>0</v>
      </c>
      <c r="G75" s="33">
        <f>COUNTIFS('NDC Plan'!$I$4:$I$27,$C75,'NDC Plan'!$C$4:$C$27,G$72)</f>
        <v>0</v>
      </c>
      <c r="H75" s="37">
        <f>SUMIF('NDC Plan'!I:I,C75,'NDC Plan'!R:R)</f>
        <v>0</v>
      </c>
      <c r="M75" s="27"/>
    </row>
    <row r="76" spans="1:13" x14ac:dyDescent="0.25">
      <c r="A76" s="27"/>
      <c r="C76" s="36" t="s">
        <v>60</v>
      </c>
      <c r="D76" s="33">
        <f>COUNTIFS('NDC Plan'!$I$4:$I$27,$C76,'NDC Plan'!$C$4:$C$27,D$72)</f>
        <v>0</v>
      </c>
      <c r="E76" s="33">
        <f>COUNTIFS('NDC Plan'!$I$4:$I$27,$C76,'NDC Plan'!$C$4:$C$27,E$72)</f>
        <v>0</v>
      </c>
      <c r="F76" s="33">
        <f>COUNTIFS('NDC Plan'!$I$4:$I$27,$C76,'NDC Plan'!$C$4:$C$27,F$72)</f>
        <v>0</v>
      </c>
      <c r="G76" s="33">
        <f>COUNTIFS('NDC Plan'!$I$4:$I$27,$C76,'NDC Plan'!$C$4:$C$27,G$72)</f>
        <v>0</v>
      </c>
      <c r="H76" s="37">
        <f>SUMIF('NDC Plan'!I:I,C76,'NDC Plan'!R:R)</f>
        <v>0</v>
      </c>
      <c r="M76" s="27"/>
    </row>
    <row r="77" spans="1:13" x14ac:dyDescent="0.25">
      <c r="A77" s="27"/>
      <c r="C77" s="36" t="s">
        <v>61</v>
      </c>
      <c r="D77" s="33">
        <f>COUNTIFS('NDC Plan'!$I$4:$I$27,$C77,'NDC Plan'!$C$4:$C$27,D$72)</f>
        <v>0</v>
      </c>
      <c r="E77" s="33">
        <f>COUNTIFS('NDC Plan'!$I$4:$I$27,$C77,'NDC Plan'!$C$4:$C$27,E$72)</f>
        <v>0</v>
      </c>
      <c r="F77" s="33">
        <f>COUNTIFS('NDC Plan'!$I$4:$I$27,$C77,'NDC Plan'!$C$4:$C$27,F$72)</f>
        <v>0</v>
      </c>
      <c r="G77" s="33">
        <f>COUNTIFS('NDC Plan'!$I$4:$I$27,$C77,'NDC Plan'!$C$4:$C$27,G$72)</f>
        <v>0</v>
      </c>
      <c r="H77" s="37">
        <f>SUMIF('NDC Plan'!I:I,C77,'NDC Plan'!R:R)</f>
        <v>0</v>
      </c>
      <c r="M77" s="27"/>
    </row>
    <row r="78" spans="1:13" x14ac:dyDescent="0.25">
      <c r="A78" s="27"/>
      <c r="C78" s="36" t="s">
        <v>62</v>
      </c>
      <c r="D78" s="33">
        <f>COUNTIFS('NDC Plan'!$I$4:$I$27,$C78,'NDC Plan'!$C$4:$C$27,D$72)</f>
        <v>0</v>
      </c>
      <c r="E78" s="33">
        <f>COUNTIFS('NDC Plan'!$I$4:$I$27,$C78,'NDC Plan'!$C$4:$C$27,E$72)</f>
        <v>0</v>
      </c>
      <c r="F78" s="33">
        <f>COUNTIFS('NDC Plan'!$I$4:$I$27,$C78,'NDC Plan'!$C$4:$C$27,F$72)</f>
        <v>0</v>
      </c>
      <c r="G78" s="33">
        <f>COUNTIFS('NDC Plan'!$I$4:$I$27,$C78,'NDC Plan'!$C$4:$C$27,G$72)</f>
        <v>0</v>
      </c>
      <c r="H78" s="37">
        <f>SUMIF('NDC Plan'!I:I,C78,'NDC Plan'!R:R)</f>
        <v>0</v>
      </c>
      <c r="M78" s="27"/>
    </row>
    <row r="79" spans="1:13" x14ac:dyDescent="0.25">
      <c r="A79" s="27"/>
      <c r="C79" s="36" t="s">
        <v>63</v>
      </c>
      <c r="D79" s="33">
        <f>COUNTIFS('NDC Plan'!$I$4:$I$27,$C79,'NDC Plan'!$C$4:$C$27,D$72)</f>
        <v>0</v>
      </c>
      <c r="E79" s="33">
        <f>COUNTIFS('NDC Plan'!$I$4:$I$27,$C79,'NDC Plan'!$C$4:$C$27,E$72)</f>
        <v>0</v>
      </c>
      <c r="F79" s="33">
        <f>COUNTIFS('NDC Plan'!$I$4:$I$27,$C79,'NDC Plan'!$C$4:$C$27,F$72)</f>
        <v>0</v>
      </c>
      <c r="G79" s="33">
        <f>COUNTIFS('NDC Plan'!$I$4:$I$27,$C79,'NDC Plan'!$C$4:$C$27,G$72)</f>
        <v>0</v>
      </c>
      <c r="H79" s="37">
        <f>SUMIF('NDC Plan'!I:I,C79,'NDC Plan'!R:R)</f>
        <v>0</v>
      </c>
      <c r="M79" s="27"/>
    </row>
    <row r="80" spans="1:13" x14ac:dyDescent="0.25">
      <c r="A80" s="27"/>
      <c r="C80" s="36" t="s">
        <v>66</v>
      </c>
      <c r="D80" s="33">
        <f>COUNTIFS('NDC Plan'!$I$4:$I$27,$C80,'NDC Plan'!$C$4:$C$27,D$72)</f>
        <v>0</v>
      </c>
      <c r="E80" s="33">
        <f>COUNTIFS('NDC Plan'!$I$4:$I$27,$C80,'NDC Plan'!$C$4:$C$27,E$72)</f>
        <v>0</v>
      </c>
      <c r="F80" s="33">
        <f>COUNTIFS('NDC Plan'!$I$4:$I$27,$C80,'NDC Plan'!$C$4:$C$27,F$72)</f>
        <v>0</v>
      </c>
      <c r="G80" s="33">
        <f>COUNTIFS('NDC Plan'!$I$4:$I$27,$C80,'NDC Plan'!$C$4:$C$27,G$72)</f>
        <v>0</v>
      </c>
      <c r="H80" s="37">
        <f>SUMIF('NDC Plan'!I:I,C80,'NDC Plan'!R:R)</f>
        <v>0</v>
      </c>
      <c r="M80" s="27"/>
    </row>
    <row r="81" spans="1:13" x14ac:dyDescent="0.25">
      <c r="A81" s="27"/>
      <c r="C81" s="36" t="s">
        <v>65</v>
      </c>
      <c r="D81" s="33">
        <f>COUNTIFS('NDC Plan'!$I$4:$I$27,$C81,'NDC Plan'!$C$4:$C$27,D$72)</f>
        <v>0</v>
      </c>
      <c r="E81" s="33">
        <f>COUNTIFS('NDC Plan'!$I$4:$I$27,$C81,'NDC Plan'!$C$4:$C$27,E$72)</f>
        <v>0</v>
      </c>
      <c r="F81" s="33">
        <f>COUNTIFS('NDC Plan'!$I$4:$I$27,$C81,'NDC Plan'!$C$4:$C$27,F$72)</f>
        <v>0</v>
      </c>
      <c r="G81" s="33">
        <f>COUNTIFS('NDC Plan'!$I$4:$I$27,$C81,'NDC Plan'!$C$4:$C$27,G$72)</f>
        <v>0</v>
      </c>
      <c r="H81" s="37">
        <f>SUMIF('NDC Plan'!I:I,C81,'NDC Plan'!R:R)</f>
        <v>0</v>
      </c>
      <c r="M81" s="27"/>
    </row>
    <row r="82" spans="1:13" x14ac:dyDescent="0.25">
      <c r="A82" s="27"/>
      <c r="C82" s="36" t="s">
        <v>64</v>
      </c>
      <c r="D82" s="33">
        <f>COUNTIFS('NDC Plan'!$I$4:$I$27,$C82,'NDC Plan'!$C$4:$C$27,D$72)</f>
        <v>0</v>
      </c>
      <c r="E82" s="33">
        <f>COUNTIFS('NDC Plan'!$I$4:$I$27,$C82,'NDC Plan'!$C$4:$C$27,E$72)</f>
        <v>0</v>
      </c>
      <c r="F82" s="33">
        <f>COUNTIFS('NDC Plan'!$I$4:$I$27,$C82,'NDC Plan'!$C$4:$C$27,F$72)</f>
        <v>0</v>
      </c>
      <c r="G82" s="33">
        <f>COUNTIFS('NDC Plan'!$I$4:$I$27,$C82,'NDC Plan'!$C$4:$C$27,G$72)</f>
        <v>0</v>
      </c>
      <c r="H82" s="37">
        <f>SUMIF('NDC Plan'!I:I,C82,'NDC Plan'!R:R)</f>
        <v>0</v>
      </c>
      <c r="M82" s="27"/>
    </row>
    <row r="83" spans="1:13" x14ac:dyDescent="0.25">
      <c r="A83" s="27"/>
      <c r="C83" s="36" t="s">
        <v>57</v>
      </c>
      <c r="D83" s="33">
        <f>COUNTIFS('NDC Plan'!$I$4:$I$27,$C83,'NDC Plan'!$C$4:$C$27,D$72)</f>
        <v>0</v>
      </c>
      <c r="E83" s="33">
        <f>COUNTIFS('NDC Plan'!$I$4:$I$27,$C83,'NDC Plan'!$C$4:$C$27,E$72)</f>
        <v>0</v>
      </c>
      <c r="F83" s="33">
        <f>COUNTIFS('NDC Plan'!$I$4:$I$27,$C83,'NDC Plan'!$C$4:$C$27,F$72)</f>
        <v>0</v>
      </c>
      <c r="G83" s="33">
        <f>COUNTIFS('NDC Plan'!$I$4:$I$27,$C83,'NDC Plan'!$C$4:$C$27,G$72)</f>
        <v>0</v>
      </c>
      <c r="H83" s="37">
        <f>SUMIF('NDC Plan'!I:I,C83,'NDC Plan'!R:R)</f>
        <v>0</v>
      </c>
      <c r="M83" s="27"/>
    </row>
    <row r="84" spans="1:13" x14ac:dyDescent="0.25">
      <c r="A84" s="27"/>
      <c r="C84" s="53"/>
      <c r="D84" s="54"/>
      <c r="E84" s="54"/>
      <c r="F84" s="54"/>
      <c r="G84" s="54"/>
      <c r="H84" s="54"/>
      <c r="I84" s="55"/>
      <c r="J84" s="56"/>
      <c r="K84" s="56"/>
      <c r="M84" s="27"/>
    </row>
    <row r="85" spans="1:13" x14ac:dyDescent="0.25">
      <c r="A85" s="27"/>
      <c r="C85" s="145" t="s">
        <v>122</v>
      </c>
      <c r="D85" s="145"/>
      <c r="E85" s="145"/>
      <c r="F85" s="145"/>
      <c r="G85" s="145"/>
      <c r="H85" s="145"/>
      <c r="I85" s="145"/>
      <c r="J85" s="145"/>
      <c r="K85" s="145"/>
      <c r="M85" s="27"/>
    </row>
    <row r="86" spans="1:13" x14ac:dyDescent="0.25">
      <c r="A86" s="27"/>
      <c r="C86" s="53"/>
      <c r="D86" s="54"/>
      <c r="E86" s="54"/>
      <c r="F86" s="54"/>
      <c r="G86" s="54"/>
      <c r="H86" s="54"/>
      <c r="I86" s="55"/>
      <c r="J86" s="56"/>
      <c r="K86" s="56"/>
      <c r="M86" s="27"/>
    </row>
    <row r="87" spans="1:13" x14ac:dyDescent="0.25">
      <c r="A87" s="27"/>
      <c r="C87" s="53"/>
      <c r="D87" s="54"/>
      <c r="E87" s="54"/>
      <c r="F87" s="54"/>
      <c r="G87" s="54"/>
      <c r="H87" s="54"/>
      <c r="I87" s="55"/>
      <c r="J87" s="56"/>
      <c r="K87" s="56"/>
      <c r="M87" s="27"/>
    </row>
    <row r="88" spans="1:13" x14ac:dyDescent="0.25">
      <c r="A88" s="27"/>
      <c r="C88" s="53"/>
      <c r="D88" s="54"/>
      <c r="E88" s="54"/>
      <c r="F88" s="54"/>
      <c r="G88" s="54"/>
      <c r="H88" s="54"/>
      <c r="I88" s="55"/>
      <c r="J88" s="56"/>
      <c r="K88" s="56"/>
      <c r="M88" s="27"/>
    </row>
    <row r="89" spans="1:13" x14ac:dyDescent="0.25">
      <c r="A89" s="27"/>
      <c r="C89" s="53"/>
      <c r="D89" s="54"/>
      <c r="E89" s="54"/>
      <c r="F89" s="54"/>
      <c r="G89" s="54"/>
      <c r="H89" s="54"/>
      <c r="I89" s="55"/>
      <c r="J89" s="56"/>
      <c r="K89" s="56"/>
      <c r="M89" s="27"/>
    </row>
    <row r="90" spans="1:13" x14ac:dyDescent="0.25">
      <c r="A90" s="27"/>
      <c r="C90" s="53"/>
      <c r="D90" s="54"/>
      <c r="E90" s="54"/>
      <c r="F90" s="54"/>
      <c r="G90" s="54"/>
      <c r="H90" s="54"/>
      <c r="I90" s="55"/>
      <c r="J90" s="56"/>
      <c r="K90" s="56"/>
      <c r="M90" s="27"/>
    </row>
    <row r="91" spans="1:13" x14ac:dyDescent="0.25">
      <c r="A91" s="27"/>
      <c r="C91" s="53"/>
      <c r="D91" s="54"/>
      <c r="E91" s="54"/>
      <c r="F91" s="54"/>
      <c r="G91" s="54"/>
      <c r="H91" s="54"/>
      <c r="I91" s="55"/>
      <c r="J91" s="56"/>
      <c r="K91" s="56"/>
      <c r="M91" s="27"/>
    </row>
    <row r="92" spans="1:13" x14ac:dyDescent="0.25">
      <c r="A92" s="27"/>
      <c r="C92" s="53"/>
      <c r="D92" s="54"/>
      <c r="E92" s="54"/>
      <c r="F92" s="54"/>
      <c r="G92" s="54"/>
      <c r="H92" s="54"/>
      <c r="I92" s="55"/>
      <c r="J92" s="56"/>
      <c r="K92" s="56"/>
      <c r="M92" s="27"/>
    </row>
    <row r="93" spans="1:13" x14ac:dyDescent="0.25">
      <c r="A93" s="27"/>
      <c r="C93" s="53"/>
      <c r="D93" s="54"/>
      <c r="E93" s="54"/>
      <c r="F93" s="54"/>
      <c r="G93" s="54"/>
      <c r="H93" s="54"/>
      <c r="I93" s="55"/>
      <c r="J93" s="56"/>
      <c r="K93" s="56"/>
      <c r="M93" s="27"/>
    </row>
    <row r="94" spans="1:13" x14ac:dyDescent="0.25">
      <c r="A94" s="27"/>
      <c r="C94" s="53"/>
      <c r="D94" s="54"/>
      <c r="E94" s="54"/>
      <c r="F94" s="54"/>
      <c r="G94" s="54"/>
      <c r="H94" s="54"/>
      <c r="I94" s="55"/>
      <c r="J94" s="56"/>
      <c r="K94" s="56"/>
      <c r="M94" s="27"/>
    </row>
    <row r="95" spans="1:13" x14ac:dyDescent="0.25">
      <c r="A95" s="27"/>
      <c r="C95" s="53"/>
      <c r="D95" s="54"/>
      <c r="E95" s="54"/>
      <c r="F95" s="54"/>
      <c r="G95" s="54"/>
      <c r="H95" s="54"/>
      <c r="I95" s="55"/>
      <c r="J95" s="56"/>
      <c r="K95" s="56"/>
      <c r="M95" s="27"/>
    </row>
    <row r="96" spans="1:13" x14ac:dyDescent="0.25">
      <c r="A96" s="27"/>
      <c r="C96" s="53"/>
      <c r="D96" s="54"/>
      <c r="E96" s="54"/>
      <c r="F96" s="54"/>
      <c r="G96" s="54"/>
      <c r="H96" s="54"/>
      <c r="I96" s="55"/>
      <c r="J96" s="56"/>
      <c r="K96" s="56"/>
      <c r="M96" s="27"/>
    </row>
    <row r="97" spans="1:13" x14ac:dyDescent="0.25">
      <c r="A97" s="27"/>
      <c r="C97" s="53"/>
      <c r="D97" s="54"/>
      <c r="E97" s="54"/>
      <c r="F97" s="54"/>
      <c r="G97" s="54"/>
      <c r="H97" s="54"/>
      <c r="I97" s="55"/>
      <c r="J97" s="56"/>
      <c r="K97" s="56"/>
      <c r="M97" s="27"/>
    </row>
    <row r="98" spans="1:13" x14ac:dyDescent="0.25">
      <c r="A98" s="27"/>
      <c r="C98" s="53"/>
      <c r="D98" s="54"/>
      <c r="E98" s="54"/>
      <c r="F98" s="54"/>
      <c r="G98"/>
      <c r="H98" s="54"/>
      <c r="I98" s="55"/>
      <c r="J98" s="56"/>
      <c r="K98" s="56"/>
      <c r="M98" s="27"/>
    </row>
    <row r="99" spans="1:13" x14ac:dyDescent="0.25">
      <c r="A99" s="27"/>
      <c r="C99" s="53"/>
      <c r="D99" s="54"/>
      <c r="E99" s="54"/>
      <c r="F99" s="54"/>
      <c r="G99" s="54"/>
      <c r="H99" s="54"/>
      <c r="I99" s="55"/>
      <c r="J99" s="56"/>
      <c r="K99" s="56"/>
      <c r="M99" s="27"/>
    </row>
    <row r="100" spans="1:13" x14ac:dyDescent="0.25">
      <c r="A100" s="27"/>
      <c r="C100" s="53"/>
      <c r="D100" s="54"/>
      <c r="E100" s="54"/>
      <c r="F100" s="54"/>
      <c r="G100" s="54"/>
      <c r="H100" s="54"/>
      <c r="I100" s="55"/>
      <c r="J100"/>
      <c r="K100" s="56"/>
      <c r="M100" s="27"/>
    </row>
    <row r="101" spans="1:13" x14ac:dyDescent="0.25">
      <c r="A101" s="27"/>
      <c r="C101" s="53"/>
      <c r="D101" s="54"/>
      <c r="E101" s="54"/>
      <c r="F101" s="54"/>
      <c r="G101" s="54"/>
      <c r="H101" s="54"/>
      <c r="I101" s="55"/>
      <c r="J101" s="56"/>
      <c r="K101" s="56"/>
      <c r="M101" s="27"/>
    </row>
    <row r="102" spans="1:13" x14ac:dyDescent="0.25">
      <c r="A102" s="27"/>
      <c r="C102" s="53"/>
      <c r="D102" s="54"/>
      <c r="E102" s="54"/>
      <c r="F102" s="54"/>
      <c r="G102" s="54"/>
      <c r="H102" s="54"/>
      <c r="I102" s="55"/>
      <c r="J102" s="56"/>
      <c r="K102" s="56"/>
      <c r="M102" s="27"/>
    </row>
    <row r="103" spans="1:13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idden="1" x14ac:dyDescent="0.25"/>
    <row r="105" spans="1:13" hidden="1" x14ac:dyDescent="0.25"/>
    <row r="106" spans="1:13" hidden="1" x14ac:dyDescent="0.25"/>
    <row r="107" spans="1:13" hidden="1" x14ac:dyDescent="0.25"/>
    <row r="108" spans="1:13" hidden="1" x14ac:dyDescent="0.25"/>
    <row r="109" spans="1:13" hidden="1" x14ac:dyDescent="0.25"/>
    <row r="110" spans="1:13" hidden="1" x14ac:dyDescent="0.25"/>
    <row r="111" spans="1:13" hidden="1" x14ac:dyDescent="0.25"/>
    <row r="112" spans="1:1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</sheetData>
  <mergeCells count="20">
    <mergeCell ref="C85:K85"/>
    <mergeCell ref="D64:G64"/>
    <mergeCell ref="D71:G71"/>
    <mergeCell ref="H64:H65"/>
    <mergeCell ref="H71:H72"/>
    <mergeCell ref="C4:K4"/>
    <mergeCell ref="C8:K8"/>
    <mergeCell ref="F5:G5"/>
    <mergeCell ref="C62:K62"/>
    <mergeCell ref="D23:I23"/>
    <mergeCell ref="C19:I19"/>
    <mergeCell ref="D24:I24"/>
    <mergeCell ref="C5:E5"/>
    <mergeCell ref="D25:I25"/>
    <mergeCell ref="D20:I20"/>
    <mergeCell ref="D21:I21"/>
    <mergeCell ref="D22:I22"/>
    <mergeCell ref="F10:G10"/>
    <mergeCell ref="F13:F14"/>
    <mergeCell ref="F11:F1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L99"/>
  <sheetViews>
    <sheetView showGridLines="0" zoomScale="80" zoomScaleNormal="80" workbookViewId="0">
      <pane ySplit="3" topLeftCell="A88" activePane="bottomLeft" state="frozen"/>
      <selection pane="bottomLeft" activeCell="L6" sqref="L6"/>
    </sheetView>
  </sheetViews>
  <sheetFormatPr defaultColWidth="9.140625" defaultRowHeight="15" x14ac:dyDescent="0.25"/>
  <cols>
    <col min="1" max="1" width="49.140625" style="8" customWidth="1"/>
    <col min="2" max="2" width="41.5703125" style="8" customWidth="1"/>
    <col min="3" max="3" width="23.7109375" style="9" customWidth="1"/>
    <col min="4" max="4" width="86.85546875" style="8" customWidth="1"/>
    <col min="5" max="5" width="42.140625" style="8" customWidth="1"/>
    <col min="6" max="6" width="38.5703125" style="8" customWidth="1"/>
    <col min="7" max="7" width="30.85546875" style="8" customWidth="1"/>
    <col min="8" max="8" width="38.85546875" style="8" customWidth="1"/>
    <col min="9" max="9" width="17.85546875" style="8" customWidth="1"/>
    <col min="10" max="12" width="16.28515625" style="8" customWidth="1"/>
    <col min="13" max="13" width="34.140625" style="9" customWidth="1"/>
    <col min="14" max="14" width="36.42578125" style="8" customWidth="1"/>
    <col min="15" max="15" width="19.85546875" style="8" customWidth="1"/>
    <col min="16" max="16" width="15.140625" style="8" customWidth="1"/>
    <col min="17" max="20" width="22" style="8" customWidth="1"/>
    <col min="21" max="61" width="5.140625" style="9" customWidth="1"/>
    <col min="62" max="16384" width="9.140625" style="1"/>
  </cols>
  <sheetData>
    <row r="1" spans="1:64" s="9" customFormat="1" ht="66.400000000000006" customHeight="1" thickBot="1" x14ac:dyDescent="0.3">
      <c r="A1" s="182" t="s">
        <v>55</v>
      </c>
      <c r="B1" s="179" t="s">
        <v>21</v>
      </c>
      <c r="C1" s="179" t="s">
        <v>0</v>
      </c>
      <c r="D1" s="185" t="s">
        <v>22</v>
      </c>
      <c r="E1" s="206" t="s">
        <v>69</v>
      </c>
      <c r="F1" s="209" t="s">
        <v>70</v>
      </c>
      <c r="G1" s="210"/>
      <c r="H1" s="211"/>
      <c r="I1" s="201" t="s">
        <v>23</v>
      </c>
      <c r="J1" s="201" t="s">
        <v>24</v>
      </c>
      <c r="K1" s="201" t="s">
        <v>112</v>
      </c>
      <c r="L1" s="201" t="s">
        <v>113</v>
      </c>
      <c r="M1" s="188" t="s">
        <v>74</v>
      </c>
      <c r="N1" s="191" t="s">
        <v>25</v>
      </c>
      <c r="O1" s="191" t="s">
        <v>26</v>
      </c>
      <c r="P1" s="191" t="s">
        <v>27</v>
      </c>
      <c r="Q1" s="191" t="s">
        <v>28</v>
      </c>
      <c r="R1" s="191" t="s">
        <v>29</v>
      </c>
      <c r="S1" s="191" t="s">
        <v>30</v>
      </c>
      <c r="T1" s="191" t="s">
        <v>31</v>
      </c>
      <c r="U1" s="196" t="s">
        <v>32</v>
      </c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7"/>
    </row>
    <row r="2" spans="1:64" s="9" customFormat="1" ht="15" customHeight="1" x14ac:dyDescent="0.25">
      <c r="A2" s="183"/>
      <c r="B2" s="180"/>
      <c r="C2" s="180"/>
      <c r="D2" s="186"/>
      <c r="E2" s="207"/>
      <c r="F2" s="207" t="s">
        <v>71</v>
      </c>
      <c r="G2" s="207" t="s">
        <v>72</v>
      </c>
      <c r="H2" s="207" t="s">
        <v>73</v>
      </c>
      <c r="I2" s="202"/>
      <c r="J2" s="202"/>
      <c r="K2" s="202"/>
      <c r="L2" s="202"/>
      <c r="M2" s="189"/>
      <c r="N2" s="192"/>
      <c r="O2" s="192"/>
      <c r="P2" s="192"/>
      <c r="Q2" s="192"/>
      <c r="R2" s="192"/>
      <c r="S2" s="192"/>
      <c r="T2" s="194"/>
      <c r="U2" s="198">
        <v>2018</v>
      </c>
      <c r="V2" s="199"/>
      <c r="W2" s="199"/>
      <c r="X2" s="199"/>
      <c r="Y2" s="200"/>
      <c r="Z2" s="199">
        <v>2019</v>
      </c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8">
        <v>2020</v>
      </c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200"/>
      <c r="AX2" s="177">
        <v>2021</v>
      </c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8"/>
    </row>
    <row r="3" spans="1:64" s="9" customFormat="1" ht="17.100000000000001" customHeight="1" thickBot="1" x14ac:dyDescent="0.3">
      <c r="A3" s="184"/>
      <c r="B3" s="181"/>
      <c r="C3" s="181"/>
      <c r="D3" s="187"/>
      <c r="E3" s="208"/>
      <c r="F3" s="208"/>
      <c r="G3" s="208"/>
      <c r="H3" s="208"/>
      <c r="I3" s="203"/>
      <c r="J3" s="203"/>
      <c r="K3" s="203"/>
      <c r="L3" s="203"/>
      <c r="M3" s="190"/>
      <c r="N3" s="193"/>
      <c r="O3" s="193"/>
      <c r="P3" s="193"/>
      <c r="Q3" s="193"/>
      <c r="R3" s="193"/>
      <c r="S3" s="193"/>
      <c r="T3" s="195"/>
      <c r="U3" s="4" t="s">
        <v>8</v>
      </c>
      <c r="V3" s="5" t="s">
        <v>9</v>
      </c>
      <c r="W3" s="5" t="s">
        <v>10</v>
      </c>
      <c r="X3" s="5" t="s">
        <v>11</v>
      </c>
      <c r="Y3" s="6" t="s">
        <v>12</v>
      </c>
      <c r="Z3" s="44" t="s">
        <v>1</v>
      </c>
      <c r="AA3" s="5" t="s">
        <v>2</v>
      </c>
      <c r="AB3" s="5" t="s">
        <v>3</v>
      </c>
      <c r="AC3" s="5" t="s">
        <v>4</v>
      </c>
      <c r="AD3" s="5" t="s">
        <v>5</v>
      </c>
      <c r="AE3" s="5" t="s">
        <v>6</v>
      </c>
      <c r="AF3" s="5" t="s">
        <v>7</v>
      </c>
      <c r="AG3" s="5" t="s">
        <v>8</v>
      </c>
      <c r="AH3" s="5" t="s">
        <v>9</v>
      </c>
      <c r="AI3" s="5" t="s">
        <v>10</v>
      </c>
      <c r="AJ3" s="5" t="s">
        <v>11</v>
      </c>
      <c r="AK3" s="51" t="s">
        <v>12</v>
      </c>
      <c r="AL3" s="4" t="s">
        <v>1</v>
      </c>
      <c r="AM3" s="5" t="s">
        <v>2</v>
      </c>
      <c r="AN3" s="5" t="s">
        <v>3</v>
      </c>
      <c r="AO3" s="5" t="s">
        <v>4</v>
      </c>
      <c r="AP3" s="5" t="s">
        <v>5</v>
      </c>
      <c r="AQ3" s="5" t="s">
        <v>6</v>
      </c>
      <c r="AR3" s="5" t="s">
        <v>7</v>
      </c>
      <c r="AS3" s="5" t="s">
        <v>8</v>
      </c>
      <c r="AT3" s="5" t="s">
        <v>9</v>
      </c>
      <c r="AU3" s="5" t="s">
        <v>10</v>
      </c>
      <c r="AV3" s="5" t="s">
        <v>11</v>
      </c>
      <c r="AW3" s="6" t="s">
        <v>12</v>
      </c>
      <c r="AX3" s="44" t="s">
        <v>1</v>
      </c>
      <c r="AY3" s="5" t="s">
        <v>2</v>
      </c>
      <c r="AZ3" s="5" t="s">
        <v>3</v>
      </c>
      <c r="BA3" s="5" t="s">
        <v>4</v>
      </c>
      <c r="BB3" s="5" t="s">
        <v>5</v>
      </c>
      <c r="BC3" s="5" t="s">
        <v>6</v>
      </c>
      <c r="BD3" s="5" t="s">
        <v>7</v>
      </c>
      <c r="BE3" s="5" t="s">
        <v>8</v>
      </c>
      <c r="BF3" s="5" t="s">
        <v>9</v>
      </c>
      <c r="BG3" s="5" t="s">
        <v>10</v>
      </c>
      <c r="BH3" s="5" t="s">
        <v>11</v>
      </c>
      <c r="BI3" s="6" t="s">
        <v>12</v>
      </c>
      <c r="BJ3" s="7"/>
      <c r="BK3" s="7"/>
      <c r="BL3" s="7"/>
    </row>
    <row r="4" spans="1:64" x14ac:dyDescent="0.25">
      <c r="A4" s="171"/>
      <c r="B4" s="173"/>
      <c r="C4" s="76"/>
      <c r="D4" s="16"/>
      <c r="E4" s="16"/>
      <c r="F4" s="16"/>
      <c r="G4" s="16"/>
      <c r="H4" s="16"/>
      <c r="I4" s="76"/>
      <c r="J4" s="76"/>
      <c r="K4" s="76"/>
      <c r="L4" s="76"/>
      <c r="M4" s="16"/>
      <c r="N4" s="16"/>
      <c r="O4" s="16"/>
      <c r="P4" s="16"/>
      <c r="Q4" s="17"/>
      <c r="R4" s="18"/>
      <c r="S4" s="18"/>
      <c r="T4" s="41"/>
      <c r="U4" s="48"/>
      <c r="V4" s="18"/>
      <c r="W4" s="18"/>
      <c r="X4" s="18"/>
      <c r="Y4" s="38"/>
      <c r="Z4" s="4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41"/>
      <c r="AL4" s="4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38"/>
      <c r="AX4" s="45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38"/>
    </row>
    <row r="5" spans="1:64" x14ac:dyDescent="0.25">
      <c r="A5" s="172"/>
      <c r="B5" s="174"/>
      <c r="C5" s="77"/>
      <c r="D5" s="19"/>
      <c r="E5" s="19"/>
      <c r="F5" s="19"/>
      <c r="G5" s="19"/>
      <c r="H5" s="19"/>
      <c r="I5" s="77"/>
      <c r="J5" s="77"/>
      <c r="K5" s="77"/>
      <c r="L5" s="77"/>
      <c r="M5" s="19"/>
      <c r="N5" s="19"/>
      <c r="O5" s="19"/>
      <c r="P5" s="19"/>
      <c r="Q5" s="20"/>
      <c r="R5" s="21"/>
      <c r="S5" s="21"/>
      <c r="T5" s="42"/>
      <c r="U5" s="49"/>
      <c r="V5" s="21"/>
      <c r="W5" s="21"/>
      <c r="X5" s="21"/>
      <c r="Y5" s="39"/>
      <c r="Z5" s="46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42"/>
      <c r="AL5" s="4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39"/>
      <c r="AX5" s="46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39"/>
    </row>
    <row r="6" spans="1:64" x14ac:dyDescent="0.25">
      <c r="A6" s="172"/>
      <c r="B6" s="175"/>
      <c r="C6" s="77"/>
      <c r="D6" s="19"/>
      <c r="E6" s="19"/>
      <c r="F6" s="19"/>
      <c r="G6" s="19"/>
      <c r="H6" s="19"/>
      <c r="I6" s="77"/>
      <c r="J6" s="77"/>
      <c r="K6" s="77"/>
      <c r="L6" s="77"/>
      <c r="M6" s="19"/>
      <c r="N6" s="19"/>
      <c r="O6" s="19"/>
      <c r="P6" s="19"/>
      <c r="Q6" s="20"/>
      <c r="R6" s="21"/>
      <c r="S6" s="21"/>
      <c r="T6" s="42"/>
      <c r="U6" s="49"/>
      <c r="V6" s="21"/>
      <c r="W6" s="21"/>
      <c r="X6" s="21"/>
      <c r="Y6" s="39"/>
      <c r="Z6" s="46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42"/>
      <c r="AL6" s="49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39"/>
      <c r="AX6" s="46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39"/>
    </row>
    <row r="7" spans="1:64" x14ac:dyDescent="0.25">
      <c r="A7" s="172"/>
      <c r="B7" s="176"/>
      <c r="C7" s="77"/>
      <c r="D7" s="19"/>
      <c r="E7" s="19"/>
      <c r="F7" s="19"/>
      <c r="G7" s="19"/>
      <c r="H7" s="19"/>
      <c r="I7" s="77"/>
      <c r="J7" s="77"/>
      <c r="K7" s="77"/>
      <c r="L7" s="77"/>
      <c r="M7" s="19"/>
      <c r="N7" s="19"/>
      <c r="O7" s="19"/>
      <c r="P7" s="19"/>
      <c r="Q7" s="20"/>
      <c r="R7" s="21"/>
      <c r="S7" s="21"/>
      <c r="T7" s="42"/>
      <c r="U7" s="49"/>
      <c r="V7" s="21"/>
      <c r="W7" s="21"/>
      <c r="X7" s="21"/>
      <c r="Y7" s="39"/>
      <c r="Z7" s="46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42"/>
      <c r="AL7" s="4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39"/>
      <c r="AX7" s="46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39"/>
    </row>
    <row r="8" spans="1:64" x14ac:dyDescent="0.25">
      <c r="A8" s="172"/>
      <c r="B8" s="174"/>
      <c r="C8" s="77"/>
      <c r="D8" s="19"/>
      <c r="E8" s="19"/>
      <c r="F8" s="19"/>
      <c r="G8" s="19"/>
      <c r="H8" s="19"/>
      <c r="I8" s="77"/>
      <c r="J8" s="77"/>
      <c r="K8" s="77"/>
      <c r="L8" s="77"/>
      <c r="M8" s="19"/>
      <c r="N8" s="19"/>
      <c r="O8" s="19"/>
      <c r="P8" s="19"/>
      <c r="Q8" s="20"/>
      <c r="R8" s="21"/>
      <c r="S8" s="21"/>
      <c r="T8" s="42"/>
      <c r="U8" s="49"/>
      <c r="V8" s="21"/>
      <c r="W8" s="21"/>
      <c r="X8" s="21"/>
      <c r="Y8" s="39"/>
      <c r="Z8" s="46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42"/>
      <c r="AL8" s="49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39"/>
      <c r="AX8" s="46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39"/>
    </row>
    <row r="9" spans="1:64" x14ac:dyDescent="0.25">
      <c r="A9" s="172"/>
      <c r="B9" s="174"/>
      <c r="C9" s="77"/>
      <c r="D9" s="19"/>
      <c r="E9" s="19"/>
      <c r="F9" s="19"/>
      <c r="G9" s="19"/>
      <c r="H9" s="19"/>
      <c r="I9" s="77"/>
      <c r="J9" s="77"/>
      <c r="K9" s="77"/>
      <c r="L9" s="77"/>
      <c r="M9" s="19"/>
      <c r="N9" s="19"/>
      <c r="O9" s="19"/>
      <c r="P9" s="19"/>
      <c r="Q9" s="19"/>
      <c r="R9" s="19"/>
      <c r="S9" s="21"/>
      <c r="T9" s="42"/>
      <c r="U9" s="49"/>
      <c r="V9" s="21"/>
      <c r="W9" s="21"/>
      <c r="X9" s="21"/>
      <c r="Y9" s="39"/>
      <c r="Z9" s="46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42"/>
      <c r="AL9" s="4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39"/>
      <c r="AX9" s="46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39"/>
    </row>
    <row r="10" spans="1:64" x14ac:dyDescent="0.25">
      <c r="A10" s="172"/>
      <c r="B10" s="176"/>
      <c r="C10" s="77"/>
      <c r="D10" s="19"/>
      <c r="E10" s="19"/>
      <c r="F10" s="19"/>
      <c r="G10" s="19"/>
      <c r="H10" s="19"/>
      <c r="I10" s="77"/>
      <c r="J10" s="77"/>
      <c r="K10" s="77"/>
      <c r="L10" s="77"/>
      <c r="M10" s="19"/>
      <c r="N10" s="19"/>
      <c r="O10" s="19"/>
      <c r="P10" s="19"/>
      <c r="Q10" s="20"/>
      <c r="R10" s="21"/>
      <c r="S10" s="21"/>
      <c r="T10" s="42"/>
      <c r="U10" s="49"/>
      <c r="V10" s="21"/>
      <c r="W10" s="21"/>
      <c r="X10" s="21"/>
      <c r="Y10" s="39"/>
      <c r="Z10" s="46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42"/>
      <c r="AL10" s="49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39"/>
      <c r="AX10" s="46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39"/>
    </row>
    <row r="11" spans="1:64" x14ac:dyDescent="0.25">
      <c r="A11" s="172"/>
      <c r="B11" s="174"/>
      <c r="C11" s="77"/>
      <c r="D11" s="19"/>
      <c r="E11" s="19"/>
      <c r="F11" s="19"/>
      <c r="G11" s="19"/>
      <c r="H11" s="19"/>
      <c r="I11" s="77"/>
      <c r="J11" s="77"/>
      <c r="K11" s="77"/>
      <c r="L11" s="77"/>
      <c r="M11" s="19"/>
      <c r="N11" s="19"/>
      <c r="O11" s="19"/>
      <c r="P11" s="19"/>
      <c r="Q11" s="20"/>
      <c r="R11" s="21"/>
      <c r="S11" s="21"/>
      <c r="T11" s="42"/>
      <c r="U11" s="49"/>
      <c r="V11" s="21"/>
      <c r="W11" s="21"/>
      <c r="X11" s="21"/>
      <c r="Y11" s="39"/>
      <c r="Z11" s="46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42"/>
      <c r="AL11" s="4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39"/>
      <c r="AX11" s="46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39"/>
    </row>
    <row r="12" spans="1:64" x14ac:dyDescent="0.25">
      <c r="A12" s="172"/>
      <c r="B12" s="174"/>
      <c r="C12" s="77"/>
      <c r="D12" s="19"/>
      <c r="E12" s="19"/>
      <c r="F12" s="19"/>
      <c r="G12" s="19"/>
      <c r="H12" s="19"/>
      <c r="I12" s="77"/>
      <c r="J12" s="77"/>
      <c r="K12" s="77"/>
      <c r="L12" s="77"/>
      <c r="M12" s="19"/>
      <c r="N12" s="19"/>
      <c r="O12" s="19"/>
      <c r="P12" s="19"/>
      <c r="Q12" s="20"/>
      <c r="R12" s="21"/>
      <c r="S12" s="21"/>
      <c r="T12" s="42"/>
      <c r="U12" s="49"/>
      <c r="V12" s="21"/>
      <c r="W12" s="21"/>
      <c r="X12" s="21"/>
      <c r="Y12" s="39"/>
      <c r="Z12" s="46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42"/>
      <c r="AL12" s="49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39"/>
      <c r="AX12" s="46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39"/>
    </row>
    <row r="13" spans="1:64" x14ac:dyDescent="0.25">
      <c r="A13" s="172"/>
      <c r="B13" s="176"/>
      <c r="C13" s="77"/>
      <c r="D13" s="19"/>
      <c r="E13" s="19"/>
      <c r="F13" s="19"/>
      <c r="G13" s="19"/>
      <c r="H13" s="19"/>
      <c r="I13" s="77"/>
      <c r="J13" s="77"/>
      <c r="K13" s="77"/>
      <c r="L13" s="77"/>
      <c r="M13" s="19"/>
      <c r="N13" s="19"/>
      <c r="O13" s="19"/>
      <c r="P13" s="19"/>
      <c r="Q13" s="20"/>
      <c r="R13" s="21"/>
      <c r="S13" s="21"/>
      <c r="T13" s="42"/>
      <c r="U13" s="49"/>
      <c r="V13" s="21"/>
      <c r="W13" s="21"/>
      <c r="X13" s="21"/>
      <c r="Y13" s="39"/>
      <c r="Z13" s="46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42"/>
      <c r="AL13" s="4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39"/>
      <c r="AX13" s="46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39"/>
    </row>
    <row r="14" spans="1:64" x14ac:dyDescent="0.25">
      <c r="A14" s="172"/>
      <c r="B14" s="174"/>
      <c r="C14" s="77"/>
      <c r="D14" s="19"/>
      <c r="E14" s="19"/>
      <c r="F14" s="19"/>
      <c r="G14" s="19"/>
      <c r="H14" s="19"/>
      <c r="I14" s="77"/>
      <c r="J14" s="77"/>
      <c r="K14" s="77"/>
      <c r="L14" s="77"/>
      <c r="M14" s="19"/>
      <c r="N14" s="19"/>
      <c r="O14" s="19"/>
      <c r="P14" s="19"/>
      <c r="Q14" s="20"/>
      <c r="R14" s="21"/>
      <c r="S14" s="21"/>
      <c r="T14" s="42"/>
      <c r="U14" s="49"/>
      <c r="V14" s="21"/>
      <c r="W14" s="21"/>
      <c r="X14" s="21"/>
      <c r="Y14" s="39"/>
      <c r="Z14" s="46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42"/>
      <c r="AL14" s="49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39"/>
      <c r="AX14" s="46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39"/>
    </row>
    <row r="15" spans="1:64" ht="15.75" thickBot="1" x14ac:dyDescent="0.3">
      <c r="A15" s="204"/>
      <c r="B15" s="205"/>
      <c r="C15" s="101"/>
      <c r="D15" s="100"/>
      <c r="E15" s="100"/>
      <c r="F15" s="100"/>
      <c r="G15" s="100"/>
      <c r="H15" s="100"/>
      <c r="I15" s="101"/>
      <c r="J15" s="101"/>
      <c r="K15" s="101"/>
      <c r="L15" s="101"/>
      <c r="M15" s="100"/>
      <c r="N15" s="100"/>
      <c r="O15" s="100"/>
      <c r="P15" s="100"/>
      <c r="Q15" s="102"/>
      <c r="R15" s="103"/>
      <c r="S15" s="103"/>
      <c r="T15" s="104"/>
      <c r="U15" s="105"/>
      <c r="V15" s="103"/>
      <c r="W15" s="103"/>
      <c r="X15" s="103"/>
      <c r="Y15" s="106"/>
      <c r="Z15" s="107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  <c r="AL15" s="105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6"/>
      <c r="AX15" s="107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6"/>
    </row>
    <row r="16" spans="1:64" x14ac:dyDescent="0.25">
      <c r="A16" s="167"/>
      <c r="B16" s="167"/>
      <c r="C16" s="92"/>
      <c r="D16" s="93"/>
      <c r="E16" s="93"/>
      <c r="F16" s="93"/>
      <c r="G16" s="93"/>
      <c r="H16" s="93"/>
      <c r="I16" s="92"/>
      <c r="J16" s="92"/>
      <c r="K16" s="132"/>
      <c r="L16" s="132"/>
      <c r="M16" s="93"/>
      <c r="N16" s="93"/>
      <c r="O16" s="93"/>
      <c r="P16" s="93"/>
      <c r="Q16" s="94"/>
      <c r="R16" s="95"/>
      <c r="S16" s="95"/>
      <c r="T16" s="96"/>
      <c r="U16" s="97"/>
      <c r="V16" s="95"/>
      <c r="W16" s="95"/>
      <c r="X16" s="95"/>
      <c r="Y16" s="98"/>
      <c r="Z16" s="99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L16" s="97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8"/>
      <c r="AX16" s="99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8"/>
    </row>
    <row r="17" spans="1:61" x14ac:dyDescent="0.25">
      <c r="A17" s="167"/>
      <c r="B17" s="167"/>
      <c r="C17" s="11"/>
      <c r="D17" s="10"/>
      <c r="E17" s="10"/>
      <c r="F17" s="10"/>
      <c r="G17" s="10"/>
      <c r="H17" s="10"/>
      <c r="I17" s="11"/>
      <c r="J17" s="11"/>
      <c r="K17" s="78"/>
      <c r="L17" s="78"/>
      <c r="M17" s="10"/>
      <c r="N17" s="10"/>
      <c r="O17" s="10"/>
      <c r="P17" s="10"/>
      <c r="Q17" s="12"/>
      <c r="R17" s="13"/>
      <c r="S17" s="13"/>
      <c r="T17" s="43"/>
      <c r="U17" s="50"/>
      <c r="V17" s="13"/>
      <c r="W17" s="13"/>
      <c r="X17" s="13"/>
      <c r="Y17" s="40"/>
      <c r="Z17" s="47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43"/>
      <c r="AL17" s="50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40"/>
      <c r="AX17" s="47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40"/>
    </row>
    <row r="18" spans="1:61" x14ac:dyDescent="0.25">
      <c r="A18" s="167"/>
      <c r="B18" s="168"/>
      <c r="C18" s="11"/>
      <c r="D18" s="10"/>
      <c r="E18" s="10"/>
      <c r="F18" s="10"/>
      <c r="G18" s="10"/>
      <c r="H18" s="10"/>
      <c r="I18" s="11"/>
      <c r="J18" s="11"/>
      <c r="K18" s="78"/>
      <c r="L18" s="78"/>
      <c r="M18" s="10"/>
      <c r="N18" s="10"/>
      <c r="O18" s="10"/>
      <c r="P18" s="10"/>
      <c r="Q18" s="12"/>
      <c r="R18" s="13"/>
      <c r="S18" s="13"/>
      <c r="T18" s="43"/>
      <c r="U18" s="50"/>
      <c r="V18" s="13"/>
      <c r="W18" s="13"/>
      <c r="X18" s="13"/>
      <c r="Y18" s="40"/>
      <c r="Z18" s="47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43"/>
      <c r="AL18" s="50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40"/>
      <c r="AX18" s="47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40"/>
    </row>
    <row r="19" spans="1:61" x14ac:dyDescent="0.25">
      <c r="A19" s="167"/>
      <c r="B19" s="169"/>
      <c r="C19" s="11"/>
      <c r="D19" s="10"/>
      <c r="E19" s="10"/>
      <c r="F19" s="10"/>
      <c r="G19" s="10"/>
      <c r="H19" s="10"/>
      <c r="I19" s="11"/>
      <c r="J19" s="11"/>
      <c r="K19" s="78"/>
      <c r="L19" s="78"/>
      <c r="M19" s="10"/>
      <c r="N19" s="10"/>
      <c r="O19" s="10"/>
      <c r="P19" s="10"/>
      <c r="Q19" s="10"/>
      <c r="R19" s="10"/>
      <c r="S19" s="13"/>
      <c r="T19" s="43"/>
      <c r="U19" s="50"/>
      <c r="V19" s="13"/>
      <c r="W19" s="13"/>
      <c r="X19" s="13"/>
      <c r="Y19" s="40"/>
      <c r="Z19" s="47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3"/>
      <c r="AL19" s="50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40"/>
      <c r="AX19" s="47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40"/>
    </row>
    <row r="20" spans="1:61" x14ac:dyDescent="0.25">
      <c r="A20" s="167"/>
      <c r="B20" s="167"/>
      <c r="C20" s="11"/>
      <c r="D20" s="10"/>
      <c r="E20" s="10"/>
      <c r="F20" s="10"/>
      <c r="G20" s="10"/>
      <c r="H20" s="10"/>
      <c r="I20" s="11"/>
      <c r="J20" s="11"/>
      <c r="K20" s="78"/>
      <c r="L20" s="78"/>
      <c r="M20" s="10"/>
      <c r="N20" s="10"/>
      <c r="O20" s="10"/>
      <c r="P20" s="10"/>
      <c r="Q20" s="10"/>
      <c r="R20" s="10"/>
      <c r="S20" s="13"/>
      <c r="T20" s="43"/>
      <c r="U20" s="50"/>
      <c r="V20" s="13"/>
      <c r="W20" s="13"/>
      <c r="X20" s="13"/>
      <c r="Y20" s="40"/>
      <c r="Z20" s="47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43"/>
      <c r="AL20" s="50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40"/>
      <c r="AX20" s="47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40"/>
    </row>
    <row r="21" spans="1:61" x14ac:dyDescent="0.25">
      <c r="A21" s="167"/>
      <c r="B21" s="168"/>
      <c r="C21" s="15"/>
      <c r="D21" s="14"/>
      <c r="E21" s="14"/>
      <c r="F21" s="14"/>
      <c r="G21" s="14"/>
      <c r="H21" s="14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80"/>
      <c r="T21" s="81"/>
      <c r="U21" s="82"/>
      <c r="V21" s="80"/>
      <c r="W21" s="80"/>
      <c r="X21" s="80"/>
      <c r="Y21" s="83"/>
      <c r="Z21" s="84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L21" s="82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3"/>
      <c r="AX21" s="84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5"/>
    </row>
    <row r="22" spans="1:61" x14ac:dyDescent="0.25">
      <c r="A22" s="167"/>
      <c r="B22" s="169"/>
      <c r="C22" s="15"/>
      <c r="D22" s="14"/>
      <c r="E22" s="14"/>
      <c r="F22" s="14"/>
      <c r="G22" s="14"/>
      <c r="H22" s="14"/>
      <c r="I22" s="15"/>
      <c r="J22" s="15"/>
      <c r="K22" s="15"/>
      <c r="L22" s="15"/>
      <c r="M22" s="14"/>
      <c r="N22" s="14"/>
      <c r="O22" s="14"/>
      <c r="P22" s="14"/>
      <c r="Q22" s="14"/>
      <c r="R22" s="14"/>
      <c r="S22" s="80"/>
      <c r="T22" s="81"/>
      <c r="U22" s="82"/>
      <c r="V22" s="80"/>
      <c r="W22" s="80"/>
      <c r="X22" s="80"/>
      <c r="Y22" s="83"/>
      <c r="Z22" s="84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  <c r="AL22" s="82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3"/>
      <c r="AX22" s="84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3"/>
    </row>
    <row r="23" spans="1:61" x14ac:dyDescent="0.25">
      <c r="A23" s="167"/>
      <c r="B23" s="167"/>
      <c r="C23" s="11"/>
      <c r="D23" s="10"/>
      <c r="E23" s="10"/>
      <c r="F23" s="10"/>
      <c r="G23" s="10"/>
      <c r="H23" s="10"/>
      <c r="I23" s="11"/>
      <c r="J23" s="11"/>
      <c r="K23" s="78"/>
      <c r="L23" s="78"/>
      <c r="M23" s="10"/>
      <c r="N23" s="10"/>
      <c r="O23" s="10"/>
      <c r="P23" s="10"/>
      <c r="Q23" s="10"/>
      <c r="R23" s="10"/>
      <c r="S23" s="86"/>
      <c r="T23" s="87"/>
      <c r="U23" s="88"/>
      <c r="V23" s="86"/>
      <c r="W23" s="86"/>
      <c r="X23" s="86"/>
      <c r="Y23" s="89"/>
      <c r="Z23" s="90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7"/>
      <c r="AL23" s="88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9"/>
      <c r="AX23" s="90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9"/>
    </row>
    <row r="24" spans="1:61" x14ac:dyDescent="0.25">
      <c r="A24" s="167"/>
      <c r="B24" s="168"/>
      <c r="C24" s="11"/>
      <c r="D24" s="10"/>
      <c r="E24" s="10"/>
      <c r="F24" s="10"/>
      <c r="G24" s="10"/>
      <c r="H24" s="10"/>
      <c r="I24" s="11"/>
      <c r="J24" s="11"/>
      <c r="K24" s="78"/>
      <c r="L24" s="78"/>
      <c r="M24" s="10"/>
      <c r="N24" s="10"/>
      <c r="O24" s="10"/>
      <c r="P24" s="10"/>
      <c r="Q24" s="12"/>
      <c r="R24" s="13"/>
      <c r="S24" s="13"/>
      <c r="T24" s="43"/>
      <c r="U24" s="50"/>
      <c r="V24" s="13"/>
      <c r="W24" s="13"/>
      <c r="X24" s="13"/>
      <c r="Y24" s="40"/>
      <c r="Z24" s="47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43"/>
      <c r="AL24" s="50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40"/>
      <c r="AX24" s="47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0"/>
    </row>
    <row r="25" spans="1:61" x14ac:dyDescent="0.25">
      <c r="A25" s="167"/>
      <c r="B25" s="169"/>
      <c r="C25" s="11"/>
      <c r="D25" s="10"/>
      <c r="E25" s="10"/>
      <c r="F25" s="10"/>
      <c r="G25" s="10"/>
      <c r="H25" s="10"/>
      <c r="I25" s="11"/>
      <c r="J25" s="11"/>
      <c r="K25" s="78"/>
      <c r="L25" s="78"/>
      <c r="M25" s="10"/>
      <c r="N25" s="10"/>
      <c r="O25" s="10"/>
      <c r="P25" s="10"/>
      <c r="Q25" s="12"/>
      <c r="R25" s="13"/>
      <c r="S25" s="13"/>
      <c r="T25" s="43"/>
      <c r="U25" s="50"/>
      <c r="V25" s="13"/>
      <c r="W25" s="13"/>
      <c r="X25" s="13"/>
      <c r="Y25" s="40"/>
      <c r="Z25" s="47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3"/>
      <c r="AL25" s="50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40"/>
      <c r="AX25" s="47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0"/>
    </row>
    <row r="26" spans="1:61" x14ac:dyDescent="0.25">
      <c r="A26" s="167"/>
      <c r="B26" s="167"/>
      <c r="C26" s="78"/>
      <c r="D26" s="10"/>
      <c r="E26" s="10"/>
      <c r="F26" s="10"/>
      <c r="G26" s="10"/>
      <c r="H26" s="10"/>
      <c r="I26" s="78"/>
      <c r="J26" s="78"/>
      <c r="K26" s="78"/>
      <c r="L26" s="78"/>
      <c r="M26" s="10"/>
      <c r="N26" s="10"/>
      <c r="O26" s="10"/>
      <c r="P26" s="10"/>
      <c r="Q26" s="12"/>
      <c r="R26" s="13"/>
      <c r="S26" s="13"/>
      <c r="T26" s="43"/>
      <c r="U26" s="50"/>
      <c r="V26" s="13"/>
      <c r="W26" s="13"/>
      <c r="X26" s="13"/>
      <c r="Y26" s="40"/>
      <c r="Z26" s="47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43"/>
      <c r="AL26" s="50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40"/>
      <c r="AX26" s="47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0"/>
    </row>
    <row r="27" spans="1:61" ht="15.75" thickBot="1" x14ac:dyDescent="0.3">
      <c r="A27" s="168"/>
      <c r="B27" s="168"/>
      <c r="C27" s="11"/>
      <c r="D27" s="10"/>
      <c r="E27" s="10"/>
      <c r="F27" s="10"/>
      <c r="G27" s="10"/>
      <c r="H27" s="10"/>
      <c r="I27" s="11"/>
      <c r="J27" s="11"/>
      <c r="K27" s="78"/>
      <c r="L27" s="78"/>
      <c r="M27" s="10"/>
      <c r="N27" s="10"/>
      <c r="O27" s="10"/>
      <c r="P27" s="10"/>
      <c r="Q27" s="12"/>
      <c r="R27" s="13"/>
      <c r="S27" s="13"/>
      <c r="T27" s="43"/>
      <c r="U27" s="50"/>
      <c r="V27" s="13"/>
      <c r="W27" s="13"/>
      <c r="X27" s="13"/>
      <c r="Y27" s="40"/>
      <c r="Z27" s="47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3"/>
      <c r="AL27" s="50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40"/>
      <c r="AX27" s="47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0"/>
    </row>
    <row r="28" spans="1:61" x14ac:dyDescent="0.25">
      <c r="A28" s="171"/>
      <c r="B28" s="173"/>
      <c r="C28" s="76"/>
      <c r="D28" s="16"/>
      <c r="E28" s="16"/>
      <c r="F28" s="16"/>
      <c r="G28" s="16"/>
      <c r="H28" s="16"/>
      <c r="I28" s="76"/>
      <c r="J28" s="76"/>
      <c r="K28" s="76"/>
      <c r="L28" s="76"/>
      <c r="M28" s="16"/>
      <c r="N28" s="16"/>
      <c r="O28" s="16"/>
      <c r="P28" s="16"/>
      <c r="Q28" s="17"/>
      <c r="R28" s="18"/>
      <c r="S28" s="18"/>
      <c r="T28" s="41"/>
      <c r="U28" s="48"/>
      <c r="V28" s="18"/>
      <c r="W28" s="18"/>
      <c r="X28" s="18"/>
      <c r="Y28" s="38"/>
      <c r="Z28" s="45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41"/>
      <c r="AL28" s="4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38"/>
      <c r="AX28" s="45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38"/>
    </row>
    <row r="29" spans="1:61" x14ac:dyDescent="0.25">
      <c r="A29" s="172"/>
      <c r="B29" s="174"/>
      <c r="C29" s="77"/>
      <c r="D29" s="19"/>
      <c r="E29" s="19"/>
      <c r="F29" s="19"/>
      <c r="G29" s="19"/>
      <c r="H29" s="19"/>
      <c r="I29" s="77"/>
      <c r="J29" s="77"/>
      <c r="K29" s="77"/>
      <c r="L29" s="77"/>
      <c r="M29" s="19"/>
      <c r="N29" s="19"/>
      <c r="O29" s="19"/>
      <c r="P29" s="19"/>
      <c r="Q29" s="20"/>
      <c r="R29" s="21"/>
      <c r="S29" s="21"/>
      <c r="T29" s="42"/>
      <c r="U29" s="49"/>
      <c r="V29" s="21"/>
      <c r="W29" s="21"/>
      <c r="X29" s="21"/>
      <c r="Y29" s="39"/>
      <c r="Z29" s="46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42"/>
      <c r="AL29" s="4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9"/>
      <c r="AX29" s="46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39"/>
    </row>
    <row r="30" spans="1:61" x14ac:dyDescent="0.25">
      <c r="A30" s="172"/>
      <c r="B30" s="175"/>
      <c r="C30" s="77"/>
      <c r="D30" s="19"/>
      <c r="E30" s="19"/>
      <c r="F30" s="19"/>
      <c r="G30" s="19"/>
      <c r="H30" s="19"/>
      <c r="I30" s="77"/>
      <c r="J30" s="77"/>
      <c r="K30" s="77"/>
      <c r="L30" s="77"/>
      <c r="M30" s="19"/>
      <c r="N30" s="19"/>
      <c r="O30" s="19"/>
      <c r="P30" s="19"/>
      <c r="Q30" s="20"/>
      <c r="R30" s="21"/>
      <c r="S30" s="21"/>
      <c r="T30" s="42"/>
      <c r="U30" s="49"/>
      <c r="V30" s="21"/>
      <c r="W30" s="21"/>
      <c r="X30" s="21"/>
      <c r="Y30" s="39"/>
      <c r="Z30" s="46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42"/>
      <c r="AL30" s="49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39"/>
      <c r="AX30" s="46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39"/>
    </row>
    <row r="31" spans="1:61" x14ac:dyDescent="0.25">
      <c r="A31" s="172"/>
      <c r="B31" s="176"/>
      <c r="C31" s="77"/>
      <c r="D31" s="19"/>
      <c r="E31" s="19"/>
      <c r="F31" s="19"/>
      <c r="G31" s="19"/>
      <c r="H31" s="19"/>
      <c r="I31" s="77"/>
      <c r="J31" s="77"/>
      <c r="K31" s="77"/>
      <c r="L31" s="77"/>
      <c r="M31" s="19"/>
      <c r="N31" s="19"/>
      <c r="O31" s="19"/>
      <c r="P31" s="19"/>
      <c r="Q31" s="20"/>
      <c r="R31" s="21"/>
      <c r="S31" s="21"/>
      <c r="T31" s="42"/>
      <c r="U31" s="49"/>
      <c r="V31" s="21"/>
      <c r="W31" s="21"/>
      <c r="X31" s="21"/>
      <c r="Y31" s="39"/>
      <c r="Z31" s="46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42"/>
      <c r="AL31" s="4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39"/>
      <c r="AX31" s="46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39"/>
    </row>
    <row r="32" spans="1:61" x14ac:dyDescent="0.25">
      <c r="A32" s="172"/>
      <c r="B32" s="174"/>
      <c r="C32" s="77"/>
      <c r="D32" s="19"/>
      <c r="E32" s="19"/>
      <c r="F32" s="19"/>
      <c r="G32" s="19"/>
      <c r="H32" s="19"/>
      <c r="I32" s="77"/>
      <c r="J32" s="77"/>
      <c r="K32" s="77"/>
      <c r="L32" s="77"/>
      <c r="M32" s="19"/>
      <c r="N32" s="19"/>
      <c r="O32" s="19"/>
      <c r="P32" s="19"/>
      <c r="Q32" s="20"/>
      <c r="R32" s="21"/>
      <c r="S32" s="21"/>
      <c r="T32" s="42"/>
      <c r="U32" s="49"/>
      <c r="V32" s="21"/>
      <c r="W32" s="21"/>
      <c r="X32" s="21"/>
      <c r="Y32" s="39"/>
      <c r="Z32" s="46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42"/>
      <c r="AL32" s="49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39"/>
      <c r="AX32" s="46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9"/>
    </row>
    <row r="33" spans="1:61" x14ac:dyDescent="0.25">
      <c r="A33" s="172"/>
      <c r="B33" s="174"/>
      <c r="C33" s="77"/>
      <c r="D33" s="19"/>
      <c r="E33" s="19"/>
      <c r="F33" s="19"/>
      <c r="G33" s="19"/>
      <c r="H33" s="19"/>
      <c r="I33" s="77"/>
      <c r="J33" s="77"/>
      <c r="K33" s="77"/>
      <c r="L33" s="77"/>
      <c r="M33" s="19"/>
      <c r="N33" s="19"/>
      <c r="O33" s="19"/>
      <c r="P33" s="19"/>
      <c r="Q33" s="19"/>
      <c r="R33" s="19"/>
      <c r="S33" s="21"/>
      <c r="T33" s="42"/>
      <c r="U33" s="49"/>
      <c r="V33" s="21"/>
      <c r="W33" s="21"/>
      <c r="X33" s="21"/>
      <c r="Y33" s="39"/>
      <c r="Z33" s="46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42"/>
      <c r="AL33" s="4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39"/>
      <c r="AX33" s="46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9"/>
    </row>
    <row r="34" spans="1:61" x14ac:dyDescent="0.25">
      <c r="A34" s="172"/>
      <c r="B34" s="176"/>
      <c r="C34" s="77"/>
      <c r="D34" s="19"/>
      <c r="E34" s="19"/>
      <c r="F34" s="19"/>
      <c r="G34" s="19"/>
      <c r="H34" s="19"/>
      <c r="I34" s="77"/>
      <c r="J34" s="77"/>
      <c r="K34" s="77"/>
      <c r="L34" s="77"/>
      <c r="M34" s="19"/>
      <c r="N34" s="19"/>
      <c r="O34" s="19"/>
      <c r="P34" s="19"/>
      <c r="Q34" s="20"/>
      <c r="R34" s="21"/>
      <c r="S34" s="21"/>
      <c r="T34" s="42"/>
      <c r="U34" s="49"/>
      <c r="V34" s="21"/>
      <c r="W34" s="21"/>
      <c r="X34" s="21"/>
      <c r="Y34" s="39"/>
      <c r="Z34" s="46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42"/>
      <c r="AL34" s="49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39"/>
      <c r="AX34" s="46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9"/>
    </row>
    <row r="35" spans="1:61" x14ac:dyDescent="0.25">
      <c r="A35" s="172"/>
      <c r="B35" s="174"/>
      <c r="C35" s="77"/>
      <c r="D35" s="19"/>
      <c r="E35" s="19"/>
      <c r="F35" s="19"/>
      <c r="G35" s="19"/>
      <c r="H35" s="19"/>
      <c r="I35" s="77"/>
      <c r="J35" s="77"/>
      <c r="K35" s="77"/>
      <c r="L35" s="77"/>
      <c r="M35" s="19"/>
      <c r="N35" s="19"/>
      <c r="O35" s="19"/>
      <c r="P35" s="19"/>
      <c r="Q35" s="20"/>
      <c r="R35" s="21"/>
      <c r="S35" s="21"/>
      <c r="T35" s="42"/>
      <c r="U35" s="49"/>
      <c r="V35" s="21"/>
      <c r="W35" s="21"/>
      <c r="X35" s="21"/>
      <c r="Y35" s="39"/>
      <c r="Z35" s="46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42"/>
      <c r="AL35" s="4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39"/>
      <c r="AX35" s="46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9"/>
    </row>
    <row r="36" spans="1:61" x14ac:dyDescent="0.25">
      <c r="A36" s="172"/>
      <c r="B36" s="174"/>
      <c r="C36" s="77"/>
      <c r="D36" s="19"/>
      <c r="E36" s="19"/>
      <c r="F36" s="19"/>
      <c r="G36" s="19"/>
      <c r="H36" s="19"/>
      <c r="I36" s="77"/>
      <c r="J36" s="77"/>
      <c r="K36" s="77"/>
      <c r="L36" s="77"/>
      <c r="M36" s="19"/>
      <c r="N36" s="19"/>
      <c r="O36" s="19"/>
      <c r="P36" s="19"/>
      <c r="Q36" s="20"/>
      <c r="R36" s="21"/>
      <c r="S36" s="21"/>
      <c r="T36" s="42"/>
      <c r="U36" s="49"/>
      <c r="V36" s="21"/>
      <c r="W36" s="21"/>
      <c r="X36" s="21"/>
      <c r="Y36" s="39"/>
      <c r="Z36" s="46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42"/>
      <c r="AL36" s="49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39"/>
      <c r="AX36" s="46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9"/>
    </row>
    <row r="37" spans="1:61" x14ac:dyDescent="0.25">
      <c r="A37" s="172"/>
      <c r="B37" s="176"/>
      <c r="C37" s="77"/>
      <c r="D37" s="19"/>
      <c r="E37" s="19"/>
      <c r="F37" s="19"/>
      <c r="G37" s="19"/>
      <c r="H37" s="19"/>
      <c r="I37" s="77"/>
      <c r="J37" s="77"/>
      <c r="K37" s="77"/>
      <c r="L37" s="77"/>
      <c r="M37" s="19"/>
      <c r="N37" s="19"/>
      <c r="O37" s="19"/>
      <c r="P37" s="19"/>
      <c r="Q37" s="20"/>
      <c r="R37" s="21"/>
      <c r="S37" s="21"/>
      <c r="T37" s="42"/>
      <c r="U37" s="49"/>
      <c r="V37" s="21"/>
      <c r="W37" s="21"/>
      <c r="X37" s="21"/>
      <c r="Y37" s="39"/>
      <c r="Z37" s="46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42"/>
      <c r="AL37" s="4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39"/>
      <c r="AX37" s="46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9"/>
    </row>
    <row r="38" spans="1:61" x14ac:dyDescent="0.25">
      <c r="A38" s="172"/>
      <c r="B38" s="174"/>
      <c r="C38" s="77"/>
      <c r="D38" s="19"/>
      <c r="E38" s="19"/>
      <c r="F38" s="19"/>
      <c r="G38" s="19"/>
      <c r="H38" s="19"/>
      <c r="I38" s="77"/>
      <c r="J38" s="77"/>
      <c r="K38" s="77"/>
      <c r="L38" s="77"/>
      <c r="M38" s="19"/>
      <c r="N38" s="19"/>
      <c r="O38" s="19"/>
      <c r="P38" s="19"/>
      <c r="Q38" s="20"/>
      <c r="R38" s="21"/>
      <c r="S38" s="21"/>
      <c r="T38" s="42"/>
      <c r="U38" s="49"/>
      <c r="V38" s="21"/>
      <c r="W38" s="21"/>
      <c r="X38" s="21"/>
      <c r="Y38" s="39"/>
      <c r="Z38" s="46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42"/>
      <c r="AL38" s="49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39"/>
      <c r="AX38" s="46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9"/>
    </row>
    <row r="39" spans="1:61" ht="15.75" thickBot="1" x14ac:dyDescent="0.3">
      <c r="A39" s="172"/>
      <c r="B39" s="174"/>
      <c r="C39" s="109"/>
      <c r="D39" s="108"/>
      <c r="E39" s="108"/>
      <c r="F39" s="108"/>
      <c r="G39" s="108"/>
      <c r="H39" s="108"/>
      <c r="I39" s="109"/>
      <c r="J39" s="109"/>
      <c r="K39" s="133"/>
      <c r="L39" s="133"/>
      <c r="M39" s="108"/>
      <c r="N39" s="108"/>
      <c r="O39" s="108"/>
      <c r="P39" s="108"/>
      <c r="Q39" s="110"/>
      <c r="R39" s="111"/>
      <c r="S39" s="111"/>
      <c r="T39" s="112"/>
      <c r="U39" s="113"/>
      <c r="V39" s="111"/>
      <c r="W39" s="111"/>
      <c r="X39" s="111"/>
      <c r="Y39" s="91"/>
      <c r="Z39" s="114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3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91"/>
      <c r="AX39" s="114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91"/>
    </row>
    <row r="40" spans="1:61" x14ac:dyDescent="0.25">
      <c r="A40" s="163"/>
      <c r="B40" s="166"/>
      <c r="C40" s="116"/>
      <c r="D40" s="115"/>
      <c r="E40" s="115"/>
      <c r="F40" s="115"/>
      <c r="G40" s="115"/>
      <c r="H40" s="115"/>
      <c r="I40" s="116"/>
      <c r="J40" s="116"/>
      <c r="K40" s="116"/>
      <c r="L40" s="116"/>
      <c r="M40" s="115"/>
      <c r="N40" s="115"/>
      <c r="O40" s="115"/>
      <c r="P40" s="115"/>
      <c r="Q40" s="117"/>
      <c r="R40" s="118"/>
      <c r="S40" s="118"/>
      <c r="T40" s="119"/>
      <c r="U40" s="120"/>
      <c r="V40" s="118"/>
      <c r="W40" s="118"/>
      <c r="X40" s="118"/>
      <c r="Y40" s="121"/>
      <c r="Z40" s="122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9"/>
      <c r="AL40" s="120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21"/>
      <c r="AX40" s="122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21"/>
    </row>
    <row r="41" spans="1:61" x14ac:dyDescent="0.25">
      <c r="A41" s="164"/>
      <c r="B41" s="167"/>
      <c r="C41" s="78"/>
      <c r="D41" s="10"/>
      <c r="E41" s="10"/>
      <c r="F41" s="10"/>
      <c r="G41" s="10"/>
      <c r="H41" s="10"/>
      <c r="I41" s="78"/>
      <c r="J41" s="78"/>
      <c r="K41" s="78"/>
      <c r="L41" s="78"/>
      <c r="M41" s="10"/>
      <c r="N41" s="10"/>
      <c r="O41" s="10"/>
      <c r="P41" s="10"/>
      <c r="Q41" s="12"/>
      <c r="R41" s="13"/>
      <c r="S41" s="13"/>
      <c r="T41" s="43"/>
      <c r="U41" s="50"/>
      <c r="V41" s="13"/>
      <c r="W41" s="13"/>
      <c r="X41" s="13"/>
      <c r="Y41" s="40"/>
      <c r="Z41" s="4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43"/>
      <c r="AL41" s="50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40"/>
      <c r="AX41" s="47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40"/>
    </row>
    <row r="42" spans="1:61" x14ac:dyDescent="0.25">
      <c r="A42" s="164"/>
      <c r="B42" s="168"/>
      <c r="C42" s="78"/>
      <c r="D42" s="10"/>
      <c r="E42" s="10"/>
      <c r="F42" s="10"/>
      <c r="G42" s="10"/>
      <c r="H42" s="10"/>
      <c r="I42" s="78"/>
      <c r="J42" s="78"/>
      <c r="K42" s="78"/>
      <c r="L42" s="78"/>
      <c r="M42" s="10"/>
      <c r="N42" s="10"/>
      <c r="O42" s="10"/>
      <c r="P42" s="10"/>
      <c r="Q42" s="12"/>
      <c r="R42" s="13"/>
      <c r="S42" s="13"/>
      <c r="T42" s="43"/>
      <c r="U42" s="50"/>
      <c r="V42" s="13"/>
      <c r="W42" s="13"/>
      <c r="X42" s="13"/>
      <c r="Y42" s="40"/>
      <c r="Z42" s="4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43"/>
      <c r="AL42" s="50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40"/>
      <c r="AX42" s="47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40"/>
    </row>
    <row r="43" spans="1:61" x14ac:dyDescent="0.25">
      <c r="A43" s="164"/>
      <c r="B43" s="169"/>
      <c r="C43" s="78"/>
      <c r="D43" s="10"/>
      <c r="E43" s="10"/>
      <c r="F43" s="10"/>
      <c r="G43" s="10"/>
      <c r="H43" s="10"/>
      <c r="I43" s="78"/>
      <c r="J43" s="78"/>
      <c r="K43" s="78"/>
      <c r="L43" s="78"/>
      <c r="M43" s="10"/>
      <c r="N43" s="10"/>
      <c r="O43" s="10"/>
      <c r="P43" s="10"/>
      <c r="Q43" s="12"/>
      <c r="R43" s="13"/>
      <c r="S43" s="13"/>
      <c r="T43" s="43"/>
      <c r="U43" s="50"/>
      <c r="V43" s="13"/>
      <c r="W43" s="13"/>
      <c r="X43" s="13"/>
      <c r="Y43" s="40"/>
      <c r="Z43" s="47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43"/>
      <c r="AL43" s="50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40"/>
      <c r="AX43" s="47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40"/>
    </row>
    <row r="44" spans="1:61" x14ac:dyDescent="0.25">
      <c r="A44" s="164"/>
      <c r="B44" s="167"/>
      <c r="C44" s="78"/>
      <c r="D44" s="10"/>
      <c r="E44" s="10"/>
      <c r="F44" s="10"/>
      <c r="G44" s="10"/>
      <c r="H44" s="10"/>
      <c r="I44" s="78"/>
      <c r="J44" s="78"/>
      <c r="K44" s="78"/>
      <c r="L44" s="78"/>
      <c r="M44" s="10"/>
      <c r="N44" s="10"/>
      <c r="O44" s="10"/>
      <c r="P44" s="10"/>
      <c r="Q44" s="10"/>
      <c r="R44" s="10"/>
      <c r="S44" s="13"/>
      <c r="T44" s="43"/>
      <c r="U44" s="50"/>
      <c r="V44" s="13"/>
      <c r="W44" s="13"/>
      <c r="X44" s="13"/>
      <c r="Y44" s="40"/>
      <c r="Z44" s="47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43"/>
      <c r="AL44" s="50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40"/>
      <c r="AX44" s="47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40"/>
    </row>
    <row r="45" spans="1:61" x14ac:dyDescent="0.25">
      <c r="A45" s="164"/>
      <c r="B45" s="168"/>
      <c r="C45" s="15"/>
      <c r="D45" s="14"/>
      <c r="E45" s="14"/>
      <c r="F45" s="14"/>
      <c r="G45" s="14"/>
      <c r="H45" s="14"/>
      <c r="I45" s="15"/>
      <c r="J45" s="15"/>
      <c r="K45" s="15"/>
      <c r="L45" s="15"/>
      <c r="M45" s="14"/>
      <c r="N45" s="14"/>
      <c r="O45" s="14"/>
      <c r="P45" s="14"/>
      <c r="Q45" s="14"/>
      <c r="R45" s="14"/>
      <c r="S45" s="80"/>
      <c r="T45" s="81"/>
      <c r="U45" s="82"/>
      <c r="V45" s="80"/>
      <c r="W45" s="80"/>
      <c r="X45" s="80"/>
      <c r="Y45" s="83"/>
      <c r="Z45" s="84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82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3"/>
      <c r="AX45" s="84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5"/>
    </row>
    <row r="46" spans="1:61" x14ac:dyDescent="0.25">
      <c r="A46" s="164"/>
      <c r="B46" s="169"/>
      <c r="C46" s="15"/>
      <c r="D46" s="14"/>
      <c r="E46" s="14"/>
      <c r="F46" s="14"/>
      <c r="G46" s="14"/>
      <c r="H46" s="14"/>
      <c r="I46" s="15"/>
      <c r="J46" s="15"/>
      <c r="K46" s="15"/>
      <c r="L46" s="15"/>
      <c r="M46" s="14"/>
      <c r="N46" s="14"/>
      <c r="O46" s="14"/>
      <c r="P46" s="14"/>
      <c r="Q46" s="14"/>
      <c r="R46" s="14"/>
      <c r="S46" s="80"/>
      <c r="T46" s="81"/>
      <c r="U46" s="82"/>
      <c r="V46" s="80"/>
      <c r="W46" s="80"/>
      <c r="X46" s="80"/>
      <c r="Y46" s="83"/>
      <c r="Z46" s="84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1"/>
      <c r="AL46" s="82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3"/>
      <c r="AX46" s="84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3"/>
    </row>
    <row r="47" spans="1:61" x14ac:dyDescent="0.25">
      <c r="A47" s="164"/>
      <c r="B47" s="167"/>
      <c r="C47" s="78"/>
      <c r="D47" s="10"/>
      <c r="E47" s="10"/>
      <c r="F47" s="10"/>
      <c r="G47" s="10"/>
      <c r="H47" s="10"/>
      <c r="I47" s="78"/>
      <c r="J47" s="78"/>
      <c r="K47" s="78"/>
      <c r="L47" s="78"/>
      <c r="M47" s="10"/>
      <c r="N47" s="10"/>
      <c r="O47" s="10"/>
      <c r="P47" s="10"/>
      <c r="Q47" s="10"/>
      <c r="R47" s="10"/>
      <c r="S47" s="86"/>
      <c r="T47" s="87"/>
      <c r="U47" s="88"/>
      <c r="V47" s="86"/>
      <c r="W47" s="86"/>
      <c r="X47" s="86"/>
      <c r="Y47" s="89"/>
      <c r="Z47" s="90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/>
      <c r="AL47" s="88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9"/>
      <c r="AX47" s="90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9"/>
    </row>
    <row r="48" spans="1:61" x14ac:dyDescent="0.25">
      <c r="A48" s="164"/>
      <c r="B48" s="168"/>
      <c r="C48" s="78"/>
      <c r="D48" s="10"/>
      <c r="E48" s="10"/>
      <c r="F48" s="10"/>
      <c r="G48" s="10"/>
      <c r="H48" s="10"/>
      <c r="I48" s="78"/>
      <c r="J48" s="78"/>
      <c r="K48" s="78"/>
      <c r="L48" s="78"/>
      <c r="M48" s="10"/>
      <c r="N48" s="10"/>
      <c r="O48" s="10"/>
      <c r="P48" s="10"/>
      <c r="Q48" s="10"/>
      <c r="R48" s="10"/>
      <c r="S48" s="13"/>
      <c r="T48" s="43"/>
      <c r="U48" s="50"/>
      <c r="V48" s="13"/>
      <c r="W48" s="13"/>
      <c r="X48" s="13"/>
      <c r="Y48" s="40"/>
      <c r="Z48" s="47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43"/>
      <c r="AL48" s="50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40"/>
      <c r="AX48" s="47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40"/>
    </row>
    <row r="49" spans="1:61" x14ac:dyDescent="0.25">
      <c r="A49" s="164"/>
      <c r="B49" s="169"/>
      <c r="C49" s="78"/>
      <c r="D49" s="10"/>
      <c r="E49" s="10"/>
      <c r="F49" s="10"/>
      <c r="G49" s="10"/>
      <c r="H49" s="10"/>
      <c r="I49" s="78"/>
      <c r="J49" s="78"/>
      <c r="K49" s="78"/>
      <c r="L49" s="78"/>
      <c r="M49" s="10"/>
      <c r="N49" s="10"/>
      <c r="O49" s="10"/>
      <c r="P49" s="10"/>
      <c r="Q49" s="10"/>
      <c r="R49" s="10"/>
      <c r="S49" s="13"/>
      <c r="T49" s="43"/>
      <c r="U49" s="50"/>
      <c r="V49" s="13"/>
      <c r="W49" s="13"/>
      <c r="X49" s="13"/>
      <c r="Y49" s="40"/>
      <c r="Z49" s="47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43"/>
      <c r="AL49" s="50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40"/>
      <c r="AX49" s="47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40"/>
    </row>
    <row r="50" spans="1:61" x14ac:dyDescent="0.25">
      <c r="A50" s="164"/>
      <c r="B50" s="167"/>
      <c r="C50" s="78"/>
      <c r="D50" s="10"/>
      <c r="E50" s="10"/>
      <c r="F50" s="10"/>
      <c r="G50" s="10"/>
      <c r="H50" s="10"/>
      <c r="I50" s="78"/>
      <c r="J50" s="78"/>
      <c r="K50" s="78"/>
      <c r="L50" s="78"/>
      <c r="M50" s="10"/>
      <c r="N50" s="10"/>
      <c r="O50" s="10"/>
      <c r="P50" s="10"/>
      <c r="Q50" s="12"/>
      <c r="R50" s="13"/>
      <c r="S50" s="13"/>
      <c r="T50" s="43"/>
      <c r="U50" s="50"/>
      <c r="V50" s="13"/>
      <c r="W50" s="13"/>
      <c r="X50" s="13"/>
      <c r="Y50" s="40"/>
      <c r="Z50" s="47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43"/>
      <c r="AL50" s="50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40"/>
      <c r="AX50" s="47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40"/>
    </row>
    <row r="51" spans="1:61" ht="15.75" thickBot="1" x14ac:dyDescent="0.3">
      <c r="A51" s="165"/>
      <c r="B51" s="170"/>
      <c r="C51" s="124"/>
      <c r="D51" s="123"/>
      <c r="E51" s="123"/>
      <c r="F51" s="123"/>
      <c r="G51" s="123"/>
      <c r="H51" s="123"/>
      <c r="I51" s="124"/>
      <c r="J51" s="124"/>
      <c r="K51" s="124"/>
      <c r="L51" s="124"/>
      <c r="M51" s="123"/>
      <c r="N51" s="123"/>
      <c r="O51" s="123"/>
      <c r="P51" s="123"/>
      <c r="Q51" s="125"/>
      <c r="R51" s="126"/>
      <c r="S51" s="126"/>
      <c r="T51" s="127"/>
      <c r="U51" s="128"/>
      <c r="V51" s="126"/>
      <c r="W51" s="126"/>
      <c r="X51" s="126"/>
      <c r="Y51" s="129"/>
      <c r="Z51" s="130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7"/>
      <c r="AL51" s="128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9"/>
      <c r="AX51" s="130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9"/>
    </row>
    <row r="52" spans="1:61" x14ac:dyDescent="0.25">
      <c r="A52" s="171"/>
      <c r="B52" s="173"/>
      <c r="C52" s="76"/>
      <c r="D52" s="16"/>
      <c r="E52" s="16"/>
      <c r="F52" s="16"/>
      <c r="G52" s="16"/>
      <c r="H52" s="16"/>
      <c r="I52" s="76"/>
      <c r="J52" s="76"/>
      <c r="K52" s="76"/>
      <c r="L52" s="76"/>
      <c r="M52" s="16"/>
      <c r="N52" s="16"/>
      <c r="O52" s="16"/>
      <c r="P52" s="16"/>
      <c r="Q52" s="17"/>
      <c r="R52" s="18"/>
      <c r="S52" s="18"/>
      <c r="T52" s="41"/>
      <c r="U52" s="48"/>
      <c r="V52" s="18"/>
      <c r="W52" s="18"/>
      <c r="X52" s="18"/>
      <c r="Y52" s="38"/>
      <c r="Z52" s="45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41"/>
      <c r="AL52" s="4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38"/>
      <c r="AX52" s="45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38"/>
    </row>
    <row r="53" spans="1:61" x14ac:dyDescent="0.25">
      <c r="A53" s="172"/>
      <c r="B53" s="174"/>
      <c r="C53" s="77"/>
      <c r="D53" s="19"/>
      <c r="E53" s="19"/>
      <c r="F53" s="19"/>
      <c r="G53" s="19"/>
      <c r="H53" s="19"/>
      <c r="I53" s="77"/>
      <c r="J53" s="77"/>
      <c r="K53" s="77"/>
      <c r="L53" s="77"/>
      <c r="M53" s="19"/>
      <c r="N53" s="19"/>
      <c r="O53" s="19"/>
      <c r="P53" s="19"/>
      <c r="Q53" s="20"/>
      <c r="R53" s="21"/>
      <c r="S53" s="21"/>
      <c r="T53" s="42"/>
      <c r="U53" s="49"/>
      <c r="V53" s="21"/>
      <c r="W53" s="21"/>
      <c r="X53" s="21"/>
      <c r="Y53" s="39"/>
      <c r="Z53" s="46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42"/>
      <c r="AL53" s="4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39"/>
      <c r="AX53" s="46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9"/>
    </row>
    <row r="54" spans="1:61" x14ac:dyDescent="0.25">
      <c r="A54" s="172"/>
      <c r="B54" s="175"/>
      <c r="C54" s="77"/>
      <c r="D54" s="19"/>
      <c r="E54" s="19"/>
      <c r="F54" s="19"/>
      <c r="G54" s="19"/>
      <c r="H54" s="19"/>
      <c r="I54" s="77"/>
      <c r="J54" s="77"/>
      <c r="K54" s="77"/>
      <c r="L54" s="77"/>
      <c r="M54" s="19"/>
      <c r="N54" s="19"/>
      <c r="O54" s="19"/>
      <c r="P54" s="19"/>
      <c r="Q54" s="20"/>
      <c r="R54" s="21"/>
      <c r="S54" s="21"/>
      <c r="T54" s="42"/>
      <c r="U54" s="49"/>
      <c r="V54" s="21"/>
      <c r="W54" s="21"/>
      <c r="X54" s="21"/>
      <c r="Y54" s="39"/>
      <c r="Z54" s="46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42"/>
      <c r="AL54" s="49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39"/>
      <c r="AX54" s="46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9"/>
    </row>
    <row r="55" spans="1:61" x14ac:dyDescent="0.25">
      <c r="A55" s="172"/>
      <c r="B55" s="176"/>
      <c r="C55" s="77"/>
      <c r="D55" s="19"/>
      <c r="E55" s="19"/>
      <c r="F55" s="19"/>
      <c r="G55" s="19"/>
      <c r="H55" s="19"/>
      <c r="I55" s="77"/>
      <c r="J55" s="77"/>
      <c r="K55" s="77"/>
      <c r="L55" s="77"/>
      <c r="M55" s="19"/>
      <c r="N55" s="19"/>
      <c r="O55" s="19"/>
      <c r="P55" s="19"/>
      <c r="Q55" s="20"/>
      <c r="R55" s="21"/>
      <c r="S55" s="21"/>
      <c r="T55" s="42"/>
      <c r="U55" s="49"/>
      <c r="V55" s="21"/>
      <c r="W55" s="21"/>
      <c r="X55" s="21"/>
      <c r="Y55" s="39"/>
      <c r="Z55" s="46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42"/>
      <c r="AL55" s="4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39"/>
      <c r="AX55" s="46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9"/>
    </row>
    <row r="56" spans="1:61" x14ac:dyDescent="0.25">
      <c r="A56" s="172"/>
      <c r="B56" s="174"/>
      <c r="C56" s="77"/>
      <c r="D56" s="19"/>
      <c r="E56" s="19"/>
      <c r="F56" s="19"/>
      <c r="G56" s="19"/>
      <c r="H56" s="19"/>
      <c r="I56" s="77"/>
      <c r="J56" s="77"/>
      <c r="K56" s="77"/>
      <c r="L56" s="77"/>
      <c r="M56" s="19"/>
      <c r="N56" s="19"/>
      <c r="O56" s="19"/>
      <c r="P56" s="19"/>
      <c r="Q56" s="20"/>
      <c r="R56" s="21"/>
      <c r="S56" s="21"/>
      <c r="T56" s="42"/>
      <c r="U56" s="49"/>
      <c r="V56" s="21"/>
      <c r="W56" s="21"/>
      <c r="X56" s="21"/>
      <c r="Y56" s="39"/>
      <c r="Z56" s="46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42"/>
      <c r="AL56" s="49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39"/>
      <c r="AX56" s="46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9"/>
    </row>
    <row r="57" spans="1:61" x14ac:dyDescent="0.25">
      <c r="A57" s="172"/>
      <c r="B57" s="174"/>
      <c r="C57" s="77"/>
      <c r="D57" s="19"/>
      <c r="E57" s="19"/>
      <c r="F57" s="19"/>
      <c r="G57" s="19"/>
      <c r="H57" s="19"/>
      <c r="I57" s="77"/>
      <c r="J57" s="77"/>
      <c r="K57" s="77"/>
      <c r="L57" s="77"/>
      <c r="M57" s="19"/>
      <c r="N57" s="19"/>
      <c r="O57" s="19"/>
      <c r="P57" s="19"/>
      <c r="Q57" s="19"/>
      <c r="R57" s="19"/>
      <c r="S57" s="21"/>
      <c r="T57" s="42"/>
      <c r="U57" s="49"/>
      <c r="V57" s="21"/>
      <c r="W57" s="21"/>
      <c r="X57" s="21"/>
      <c r="Y57" s="39"/>
      <c r="Z57" s="46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42"/>
      <c r="AL57" s="4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39"/>
      <c r="AX57" s="46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9"/>
    </row>
    <row r="58" spans="1:61" x14ac:dyDescent="0.25">
      <c r="A58" s="172"/>
      <c r="B58" s="176"/>
      <c r="C58" s="77"/>
      <c r="D58" s="19"/>
      <c r="E58" s="19"/>
      <c r="F58" s="19"/>
      <c r="G58" s="19"/>
      <c r="H58" s="19"/>
      <c r="I58" s="77"/>
      <c r="J58" s="77"/>
      <c r="K58" s="77"/>
      <c r="L58" s="77"/>
      <c r="M58" s="19"/>
      <c r="N58" s="19"/>
      <c r="O58" s="19"/>
      <c r="P58" s="19"/>
      <c r="Q58" s="20"/>
      <c r="R58" s="21"/>
      <c r="S58" s="21"/>
      <c r="T58" s="42"/>
      <c r="U58" s="49"/>
      <c r="V58" s="21"/>
      <c r="W58" s="21"/>
      <c r="X58" s="21"/>
      <c r="Y58" s="39"/>
      <c r="Z58" s="46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42"/>
      <c r="AL58" s="49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39"/>
      <c r="AX58" s="46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9"/>
    </row>
    <row r="59" spans="1:61" x14ac:dyDescent="0.25">
      <c r="A59" s="172"/>
      <c r="B59" s="174"/>
      <c r="C59" s="77"/>
      <c r="D59" s="19"/>
      <c r="E59" s="19"/>
      <c r="F59" s="19"/>
      <c r="G59" s="19"/>
      <c r="H59" s="19"/>
      <c r="I59" s="77"/>
      <c r="J59" s="77"/>
      <c r="K59" s="77"/>
      <c r="L59" s="77"/>
      <c r="M59" s="19"/>
      <c r="N59" s="19"/>
      <c r="O59" s="19"/>
      <c r="P59" s="19"/>
      <c r="Q59" s="20"/>
      <c r="R59" s="21"/>
      <c r="S59" s="21"/>
      <c r="T59" s="42"/>
      <c r="U59" s="49"/>
      <c r="V59" s="21"/>
      <c r="W59" s="21"/>
      <c r="X59" s="21"/>
      <c r="Y59" s="39"/>
      <c r="Z59" s="46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42"/>
      <c r="AL59" s="4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39"/>
      <c r="AX59" s="46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9"/>
    </row>
    <row r="60" spans="1:61" x14ac:dyDescent="0.25">
      <c r="A60" s="172"/>
      <c r="B60" s="174"/>
      <c r="C60" s="77"/>
      <c r="D60" s="19"/>
      <c r="E60" s="19"/>
      <c r="F60" s="19"/>
      <c r="G60" s="19"/>
      <c r="H60" s="19"/>
      <c r="I60" s="77"/>
      <c r="J60" s="77"/>
      <c r="K60" s="77"/>
      <c r="L60" s="77"/>
      <c r="M60" s="19"/>
      <c r="N60" s="19"/>
      <c r="O60" s="19"/>
      <c r="P60" s="19"/>
      <c r="Q60" s="20"/>
      <c r="R60" s="21"/>
      <c r="S60" s="21"/>
      <c r="T60" s="42"/>
      <c r="U60" s="49"/>
      <c r="V60" s="21"/>
      <c r="W60" s="21"/>
      <c r="X60" s="21"/>
      <c r="Y60" s="39"/>
      <c r="Z60" s="46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42"/>
      <c r="AL60" s="49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39"/>
      <c r="AX60" s="46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9"/>
    </row>
    <row r="61" spans="1:61" x14ac:dyDescent="0.25">
      <c r="A61" s="172"/>
      <c r="B61" s="176"/>
      <c r="C61" s="77"/>
      <c r="D61" s="19"/>
      <c r="E61" s="19"/>
      <c r="F61" s="19"/>
      <c r="G61" s="19"/>
      <c r="H61" s="19"/>
      <c r="I61" s="77"/>
      <c r="J61" s="77"/>
      <c r="K61" s="77"/>
      <c r="L61" s="77"/>
      <c r="M61" s="19"/>
      <c r="N61" s="19"/>
      <c r="O61" s="19"/>
      <c r="P61" s="19"/>
      <c r="Q61" s="20"/>
      <c r="R61" s="21"/>
      <c r="S61" s="21"/>
      <c r="T61" s="42"/>
      <c r="U61" s="49"/>
      <c r="V61" s="21"/>
      <c r="W61" s="21"/>
      <c r="X61" s="21"/>
      <c r="Y61" s="39"/>
      <c r="Z61" s="46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42"/>
      <c r="AL61" s="4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39"/>
      <c r="AX61" s="46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9"/>
    </row>
    <row r="62" spans="1:61" x14ac:dyDescent="0.25">
      <c r="A62" s="172"/>
      <c r="B62" s="174"/>
      <c r="C62" s="77"/>
      <c r="D62" s="19"/>
      <c r="E62" s="19"/>
      <c r="F62" s="19"/>
      <c r="G62" s="19"/>
      <c r="H62" s="19"/>
      <c r="I62" s="77"/>
      <c r="J62" s="77"/>
      <c r="K62" s="77"/>
      <c r="L62" s="77"/>
      <c r="M62" s="19"/>
      <c r="N62" s="19"/>
      <c r="O62" s="19"/>
      <c r="P62" s="19"/>
      <c r="Q62" s="20"/>
      <c r="R62" s="21"/>
      <c r="S62" s="21"/>
      <c r="T62" s="42"/>
      <c r="U62" s="49"/>
      <c r="V62" s="21"/>
      <c r="W62" s="21"/>
      <c r="X62" s="21"/>
      <c r="Y62" s="39"/>
      <c r="Z62" s="46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42"/>
      <c r="AL62" s="49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39"/>
      <c r="AX62" s="46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9"/>
    </row>
    <row r="63" spans="1:61" ht="15.75" thickBot="1" x14ac:dyDescent="0.3">
      <c r="A63" s="172"/>
      <c r="B63" s="174"/>
      <c r="C63" s="109"/>
      <c r="D63" s="108"/>
      <c r="E63" s="108"/>
      <c r="F63" s="108"/>
      <c r="G63" s="108"/>
      <c r="H63" s="108"/>
      <c r="I63" s="109"/>
      <c r="J63" s="109"/>
      <c r="K63" s="133"/>
      <c r="L63" s="133"/>
      <c r="M63" s="108"/>
      <c r="N63" s="108"/>
      <c r="O63" s="108"/>
      <c r="P63" s="108"/>
      <c r="Q63" s="110"/>
      <c r="R63" s="111"/>
      <c r="S63" s="111"/>
      <c r="T63" s="112"/>
      <c r="U63" s="113"/>
      <c r="V63" s="111"/>
      <c r="W63" s="111"/>
      <c r="X63" s="111"/>
      <c r="Y63" s="91"/>
      <c r="Z63" s="114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2"/>
      <c r="AL63" s="113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91"/>
      <c r="AX63" s="114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91"/>
    </row>
    <row r="64" spans="1:61" x14ac:dyDescent="0.25">
      <c r="A64" s="163"/>
      <c r="B64" s="166"/>
      <c r="C64" s="116"/>
      <c r="D64" s="115"/>
      <c r="E64" s="115"/>
      <c r="F64" s="115"/>
      <c r="G64" s="115"/>
      <c r="H64" s="115"/>
      <c r="I64" s="116"/>
      <c r="J64" s="116"/>
      <c r="K64" s="116"/>
      <c r="L64" s="116"/>
      <c r="M64" s="115"/>
      <c r="N64" s="115"/>
      <c r="O64" s="115"/>
      <c r="P64" s="115"/>
      <c r="Q64" s="117"/>
      <c r="R64" s="118"/>
      <c r="S64" s="118"/>
      <c r="T64" s="119"/>
      <c r="U64" s="120"/>
      <c r="V64" s="118"/>
      <c r="W64" s="118"/>
      <c r="X64" s="118"/>
      <c r="Y64" s="121"/>
      <c r="Z64" s="122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9"/>
      <c r="AL64" s="120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21"/>
      <c r="AX64" s="122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21"/>
    </row>
    <row r="65" spans="1:61" x14ac:dyDescent="0.25">
      <c r="A65" s="164"/>
      <c r="B65" s="167"/>
      <c r="C65" s="78"/>
      <c r="D65" s="10"/>
      <c r="E65" s="10"/>
      <c r="F65" s="10"/>
      <c r="G65" s="10"/>
      <c r="H65" s="10"/>
      <c r="I65" s="78"/>
      <c r="J65" s="78"/>
      <c r="K65" s="78"/>
      <c r="L65" s="78"/>
      <c r="M65" s="10"/>
      <c r="N65" s="10"/>
      <c r="O65" s="10"/>
      <c r="P65" s="10"/>
      <c r="Q65" s="12"/>
      <c r="R65" s="13"/>
      <c r="S65" s="13"/>
      <c r="T65" s="43"/>
      <c r="U65" s="50"/>
      <c r="V65" s="13"/>
      <c r="W65" s="13"/>
      <c r="X65" s="13"/>
      <c r="Y65" s="40"/>
      <c r="Z65" s="47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43"/>
      <c r="AL65" s="50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40"/>
      <c r="AX65" s="47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40"/>
    </row>
    <row r="66" spans="1:61" x14ac:dyDescent="0.25">
      <c r="A66" s="164"/>
      <c r="B66" s="168"/>
      <c r="C66" s="78"/>
      <c r="D66" s="10"/>
      <c r="E66" s="10"/>
      <c r="F66" s="10"/>
      <c r="G66" s="10"/>
      <c r="H66" s="10"/>
      <c r="I66" s="78"/>
      <c r="J66" s="78"/>
      <c r="K66" s="78"/>
      <c r="L66" s="78"/>
      <c r="M66" s="10"/>
      <c r="N66" s="10"/>
      <c r="O66" s="10"/>
      <c r="P66" s="10"/>
      <c r="Q66" s="12"/>
      <c r="R66" s="13"/>
      <c r="S66" s="13"/>
      <c r="T66" s="43"/>
      <c r="U66" s="50"/>
      <c r="V66" s="13"/>
      <c r="W66" s="13"/>
      <c r="X66" s="13"/>
      <c r="Y66" s="40"/>
      <c r="Z66" s="47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43"/>
      <c r="AL66" s="50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40"/>
      <c r="AX66" s="47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40"/>
    </row>
    <row r="67" spans="1:61" x14ac:dyDescent="0.25">
      <c r="A67" s="164"/>
      <c r="B67" s="169"/>
      <c r="C67" s="78"/>
      <c r="D67" s="10"/>
      <c r="E67" s="10"/>
      <c r="F67" s="10"/>
      <c r="G67" s="10"/>
      <c r="H67" s="10"/>
      <c r="I67" s="78"/>
      <c r="J67" s="78"/>
      <c r="K67" s="78"/>
      <c r="L67" s="78"/>
      <c r="M67" s="10"/>
      <c r="N67" s="10"/>
      <c r="O67" s="10"/>
      <c r="P67" s="10"/>
      <c r="Q67" s="12"/>
      <c r="R67" s="13"/>
      <c r="S67" s="13"/>
      <c r="T67" s="43"/>
      <c r="U67" s="50"/>
      <c r="V67" s="13"/>
      <c r="W67" s="13"/>
      <c r="X67" s="13"/>
      <c r="Y67" s="40"/>
      <c r="Z67" s="47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43"/>
      <c r="AL67" s="50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40"/>
      <c r="AX67" s="47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40"/>
    </row>
    <row r="68" spans="1:61" x14ac:dyDescent="0.25">
      <c r="A68" s="164"/>
      <c r="B68" s="167"/>
      <c r="C68" s="78"/>
      <c r="D68" s="10"/>
      <c r="E68" s="10"/>
      <c r="F68" s="10"/>
      <c r="G68" s="10"/>
      <c r="H68" s="10"/>
      <c r="I68" s="78"/>
      <c r="J68" s="78"/>
      <c r="K68" s="78"/>
      <c r="L68" s="78"/>
      <c r="M68" s="10"/>
      <c r="N68" s="10"/>
      <c r="O68" s="10"/>
      <c r="P68" s="10"/>
      <c r="Q68" s="10"/>
      <c r="R68" s="10"/>
      <c r="S68" s="13"/>
      <c r="T68" s="43"/>
      <c r="U68" s="50"/>
      <c r="V68" s="13"/>
      <c r="W68" s="13"/>
      <c r="X68" s="13"/>
      <c r="Y68" s="40"/>
      <c r="Z68" s="47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43"/>
      <c r="AL68" s="50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40"/>
      <c r="AX68" s="47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40"/>
    </row>
    <row r="69" spans="1:61" x14ac:dyDescent="0.25">
      <c r="A69" s="164"/>
      <c r="B69" s="168"/>
      <c r="C69" s="15"/>
      <c r="D69" s="14"/>
      <c r="E69" s="14"/>
      <c r="F69" s="14"/>
      <c r="G69" s="14"/>
      <c r="H69" s="14"/>
      <c r="I69" s="15"/>
      <c r="J69" s="15"/>
      <c r="K69" s="15"/>
      <c r="L69" s="15"/>
      <c r="M69" s="14"/>
      <c r="N69" s="14"/>
      <c r="O69" s="14"/>
      <c r="P69" s="14"/>
      <c r="Q69" s="14"/>
      <c r="R69" s="14"/>
      <c r="S69" s="80"/>
      <c r="T69" s="81"/>
      <c r="U69" s="82"/>
      <c r="V69" s="80"/>
      <c r="W69" s="80"/>
      <c r="X69" s="80"/>
      <c r="Y69" s="83"/>
      <c r="Z69" s="84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1"/>
      <c r="AL69" s="82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3"/>
      <c r="AX69" s="84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5"/>
    </row>
    <row r="70" spans="1:61" x14ac:dyDescent="0.25">
      <c r="A70" s="164"/>
      <c r="B70" s="169"/>
      <c r="C70" s="15"/>
      <c r="D70" s="14"/>
      <c r="E70" s="14"/>
      <c r="F70" s="14"/>
      <c r="G70" s="14"/>
      <c r="H70" s="14"/>
      <c r="I70" s="15"/>
      <c r="J70" s="15"/>
      <c r="K70" s="15"/>
      <c r="L70" s="15"/>
      <c r="M70" s="14"/>
      <c r="N70" s="14"/>
      <c r="O70" s="14"/>
      <c r="P70" s="14"/>
      <c r="Q70" s="14"/>
      <c r="R70" s="14"/>
      <c r="S70" s="80"/>
      <c r="T70" s="81"/>
      <c r="U70" s="82"/>
      <c r="V70" s="80"/>
      <c r="W70" s="80"/>
      <c r="X70" s="80"/>
      <c r="Y70" s="83"/>
      <c r="Z70" s="84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1"/>
      <c r="AL70" s="82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3"/>
      <c r="AX70" s="84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3"/>
    </row>
    <row r="71" spans="1:61" x14ac:dyDescent="0.25">
      <c r="A71" s="164"/>
      <c r="B71" s="167"/>
      <c r="C71" s="78"/>
      <c r="D71" s="10"/>
      <c r="E71" s="10"/>
      <c r="F71" s="10"/>
      <c r="G71" s="10"/>
      <c r="H71" s="10"/>
      <c r="I71" s="78"/>
      <c r="J71" s="78"/>
      <c r="K71" s="78"/>
      <c r="L71" s="78"/>
      <c r="M71" s="10"/>
      <c r="N71" s="10"/>
      <c r="O71" s="10"/>
      <c r="P71" s="10"/>
      <c r="Q71" s="10"/>
      <c r="R71" s="10"/>
      <c r="S71" s="86"/>
      <c r="T71" s="87"/>
      <c r="U71" s="88"/>
      <c r="V71" s="86"/>
      <c r="W71" s="86"/>
      <c r="X71" s="86"/>
      <c r="Y71" s="89"/>
      <c r="Z71" s="90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7"/>
      <c r="AL71" s="88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9"/>
      <c r="AX71" s="90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9"/>
    </row>
    <row r="72" spans="1:61" x14ac:dyDescent="0.25">
      <c r="A72" s="164"/>
      <c r="B72" s="168"/>
      <c r="C72" s="78"/>
      <c r="D72" s="10"/>
      <c r="E72" s="10"/>
      <c r="F72" s="10"/>
      <c r="G72" s="10"/>
      <c r="H72" s="10"/>
      <c r="I72" s="78"/>
      <c r="J72" s="78"/>
      <c r="K72" s="78"/>
      <c r="L72" s="78"/>
      <c r="M72" s="10"/>
      <c r="N72" s="10"/>
      <c r="O72" s="10"/>
      <c r="P72" s="10"/>
      <c r="Q72" s="12"/>
      <c r="R72" s="13"/>
      <c r="S72" s="13"/>
      <c r="T72" s="43"/>
      <c r="U72" s="50"/>
      <c r="V72" s="13"/>
      <c r="W72" s="13"/>
      <c r="X72" s="13"/>
      <c r="Y72" s="40"/>
      <c r="Z72" s="47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43"/>
      <c r="AL72" s="50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40"/>
      <c r="AX72" s="47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40"/>
    </row>
    <row r="73" spans="1:61" x14ac:dyDescent="0.25">
      <c r="A73" s="164"/>
      <c r="B73" s="169"/>
      <c r="C73" s="78"/>
      <c r="D73" s="10"/>
      <c r="E73" s="10"/>
      <c r="F73" s="10"/>
      <c r="G73" s="10"/>
      <c r="H73" s="10"/>
      <c r="I73" s="78"/>
      <c r="J73" s="78"/>
      <c r="K73" s="78"/>
      <c r="L73" s="78"/>
      <c r="M73" s="10"/>
      <c r="N73" s="10"/>
      <c r="O73" s="10"/>
      <c r="P73" s="10"/>
      <c r="Q73" s="12"/>
      <c r="R73" s="13"/>
      <c r="S73" s="13"/>
      <c r="T73" s="43"/>
      <c r="U73" s="50"/>
      <c r="V73" s="13"/>
      <c r="W73" s="13"/>
      <c r="X73" s="13"/>
      <c r="Y73" s="40"/>
      <c r="Z73" s="47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43"/>
      <c r="AL73" s="50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40"/>
      <c r="AX73" s="47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40"/>
    </row>
    <row r="74" spans="1:61" x14ac:dyDescent="0.25">
      <c r="A74" s="164"/>
      <c r="B74" s="167"/>
      <c r="C74" s="78"/>
      <c r="D74" s="10"/>
      <c r="E74" s="10"/>
      <c r="F74" s="10"/>
      <c r="G74" s="10"/>
      <c r="H74" s="10"/>
      <c r="I74" s="78"/>
      <c r="J74" s="78"/>
      <c r="K74" s="78"/>
      <c r="L74" s="78"/>
      <c r="M74" s="10"/>
      <c r="N74" s="10"/>
      <c r="O74" s="10"/>
      <c r="P74" s="10"/>
      <c r="Q74" s="12"/>
      <c r="R74" s="13"/>
      <c r="S74" s="13"/>
      <c r="T74" s="43"/>
      <c r="U74" s="50"/>
      <c r="V74" s="13"/>
      <c r="W74" s="13"/>
      <c r="X74" s="13"/>
      <c r="Y74" s="40"/>
      <c r="Z74" s="47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43"/>
      <c r="AL74" s="50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40"/>
      <c r="AX74" s="47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40"/>
    </row>
    <row r="75" spans="1:61" ht="15.75" thickBot="1" x14ac:dyDescent="0.3">
      <c r="A75" s="165"/>
      <c r="B75" s="170"/>
      <c r="C75" s="124"/>
      <c r="D75" s="123"/>
      <c r="E75" s="123"/>
      <c r="F75" s="123"/>
      <c r="G75" s="123"/>
      <c r="H75" s="123"/>
      <c r="I75" s="124"/>
      <c r="J75" s="124"/>
      <c r="K75" s="124"/>
      <c r="L75" s="124"/>
      <c r="M75" s="123"/>
      <c r="N75" s="123"/>
      <c r="O75" s="123"/>
      <c r="P75" s="123"/>
      <c r="Q75" s="125"/>
      <c r="R75" s="126"/>
      <c r="S75" s="126"/>
      <c r="T75" s="127"/>
      <c r="U75" s="128"/>
      <c r="V75" s="126"/>
      <c r="W75" s="126"/>
      <c r="X75" s="126"/>
      <c r="Y75" s="129"/>
      <c r="Z75" s="130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7"/>
      <c r="AL75" s="128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9"/>
      <c r="AX75" s="130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9"/>
    </row>
    <row r="76" spans="1:61" x14ac:dyDescent="0.25">
      <c r="A76" s="171"/>
      <c r="B76" s="173"/>
      <c r="C76" s="76"/>
      <c r="D76" s="16"/>
      <c r="E76" s="16"/>
      <c r="F76" s="16"/>
      <c r="G76" s="16"/>
      <c r="H76" s="16"/>
      <c r="I76" s="76"/>
      <c r="J76" s="76"/>
      <c r="K76" s="76"/>
      <c r="L76" s="76"/>
      <c r="M76" s="16"/>
      <c r="N76" s="16"/>
      <c r="O76" s="16"/>
      <c r="P76" s="16"/>
      <c r="Q76" s="17"/>
      <c r="R76" s="18"/>
      <c r="S76" s="18"/>
      <c r="T76" s="41"/>
      <c r="U76" s="48"/>
      <c r="V76" s="18"/>
      <c r="W76" s="18"/>
      <c r="X76" s="18"/>
      <c r="Y76" s="38"/>
      <c r="Z76" s="45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41"/>
      <c r="AL76" s="4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38"/>
      <c r="AX76" s="45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38"/>
    </row>
    <row r="77" spans="1:61" x14ac:dyDescent="0.25">
      <c r="A77" s="172"/>
      <c r="B77" s="174"/>
      <c r="C77" s="77"/>
      <c r="D77" s="19"/>
      <c r="E77" s="19"/>
      <c r="F77" s="19"/>
      <c r="G77" s="19"/>
      <c r="H77" s="19"/>
      <c r="I77" s="77"/>
      <c r="J77" s="77"/>
      <c r="K77" s="77"/>
      <c r="L77" s="77"/>
      <c r="M77" s="19"/>
      <c r="N77" s="19"/>
      <c r="O77" s="19"/>
      <c r="P77" s="19"/>
      <c r="Q77" s="20"/>
      <c r="R77" s="21"/>
      <c r="S77" s="21"/>
      <c r="T77" s="42"/>
      <c r="U77" s="49"/>
      <c r="V77" s="21"/>
      <c r="W77" s="21"/>
      <c r="X77" s="21"/>
      <c r="Y77" s="39"/>
      <c r="Z77" s="46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42"/>
      <c r="AL77" s="4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39"/>
      <c r="AX77" s="46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9"/>
    </row>
    <row r="78" spans="1:61" x14ac:dyDescent="0.25">
      <c r="A78" s="172"/>
      <c r="B78" s="175"/>
      <c r="C78" s="77"/>
      <c r="D78" s="19"/>
      <c r="E78" s="19"/>
      <c r="F78" s="19"/>
      <c r="G78" s="19"/>
      <c r="H78" s="19"/>
      <c r="I78" s="77"/>
      <c r="J78" s="77"/>
      <c r="K78" s="77"/>
      <c r="L78" s="77"/>
      <c r="M78" s="19"/>
      <c r="N78" s="19"/>
      <c r="O78" s="19"/>
      <c r="P78" s="19"/>
      <c r="Q78" s="20"/>
      <c r="R78" s="21"/>
      <c r="S78" s="21"/>
      <c r="T78" s="42"/>
      <c r="U78" s="49"/>
      <c r="V78" s="21"/>
      <c r="W78" s="21"/>
      <c r="X78" s="21"/>
      <c r="Y78" s="39"/>
      <c r="Z78" s="46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42"/>
      <c r="AL78" s="49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39"/>
      <c r="AX78" s="46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9"/>
    </row>
    <row r="79" spans="1:61" x14ac:dyDescent="0.25">
      <c r="A79" s="172"/>
      <c r="B79" s="176"/>
      <c r="C79" s="77"/>
      <c r="D79" s="19"/>
      <c r="E79" s="19"/>
      <c r="F79" s="19"/>
      <c r="G79" s="19"/>
      <c r="H79" s="19"/>
      <c r="I79" s="77"/>
      <c r="J79" s="77"/>
      <c r="K79" s="77"/>
      <c r="L79" s="77"/>
      <c r="M79" s="19"/>
      <c r="N79" s="19"/>
      <c r="O79" s="19"/>
      <c r="P79" s="19"/>
      <c r="Q79" s="20"/>
      <c r="R79" s="21"/>
      <c r="S79" s="21"/>
      <c r="T79" s="42"/>
      <c r="U79" s="49"/>
      <c r="V79" s="21"/>
      <c r="W79" s="21"/>
      <c r="X79" s="21"/>
      <c r="Y79" s="39"/>
      <c r="Z79" s="46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42"/>
      <c r="AL79" s="4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39"/>
      <c r="AX79" s="46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9"/>
    </row>
    <row r="80" spans="1:61" x14ac:dyDescent="0.25">
      <c r="A80" s="172"/>
      <c r="B80" s="174"/>
      <c r="C80" s="77"/>
      <c r="D80" s="19"/>
      <c r="E80" s="19"/>
      <c r="F80" s="19"/>
      <c r="G80" s="19"/>
      <c r="H80" s="19"/>
      <c r="I80" s="77"/>
      <c r="J80" s="77"/>
      <c r="K80" s="77"/>
      <c r="L80" s="77"/>
      <c r="M80" s="19"/>
      <c r="N80" s="19"/>
      <c r="O80" s="19"/>
      <c r="P80" s="19"/>
      <c r="Q80" s="20"/>
      <c r="R80" s="21"/>
      <c r="S80" s="21"/>
      <c r="T80" s="42"/>
      <c r="U80" s="49"/>
      <c r="V80" s="21"/>
      <c r="W80" s="21"/>
      <c r="X80" s="21"/>
      <c r="Y80" s="39"/>
      <c r="Z80" s="46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42"/>
      <c r="AL80" s="49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39"/>
      <c r="AX80" s="46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9"/>
    </row>
    <row r="81" spans="1:61" x14ac:dyDescent="0.25">
      <c r="A81" s="172"/>
      <c r="B81" s="174"/>
      <c r="C81" s="77"/>
      <c r="D81" s="19"/>
      <c r="E81" s="19"/>
      <c r="F81" s="19"/>
      <c r="G81" s="19"/>
      <c r="H81" s="19"/>
      <c r="I81" s="77"/>
      <c r="J81" s="77"/>
      <c r="K81" s="77"/>
      <c r="L81" s="77"/>
      <c r="M81" s="19"/>
      <c r="N81" s="19"/>
      <c r="O81" s="19"/>
      <c r="P81" s="19"/>
      <c r="Q81" s="19"/>
      <c r="R81" s="19"/>
      <c r="S81" s="21"/>
      <c r="T81" s="42"/>
      <c r="U81" s="49"/>
      <c r="V81" s="21"/>
      <c r="W81" s="21"/>
      <c r="X81" s="21"/>
      <c r="Y81" s="39"/>
      <c r="Z81" s="46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42"/>
      <c r="AL81" s="4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39"/>
      <c r="AX81" s="46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9"/>
    </row>
    <row r="82" spans="1:61" x14ac:dyDescent="0.25">
      <c r="A82" s="172"/>
      <c r="B82" s="176"/>
      <c r="C82" s="77"/>
      <c r="D82" s="19"/>
      <c r="E82" s="19"/>
      <c r="F82" s="19"/>
      <c r="G82" s="19"/>
      <c r="H82" s="19"/>
      <c r="I82" s="77"/>
      <c r="J82" s="77"/>
      <c r="K82" s="77"/>
      <c r="L82" s="77"/>
      <c r="M82" s="19"/>
      <c r="N82" s="19"/>
      <c r="O82" s="19"/>
      <c r="P82" s="19"/>
      <c r="Q82" s="20"/>
      <c r="R82" s="21"/>
      <c r="S82" s="21"/>
      <c r="T82" s="42"/>
      <c r="U82" s="49"/>
      <c r="V82" s="21"/>
      <c r="W82" s="21"/>
      <c r="X82" s="21"/>
      <c r="Y82" s="39"/>
      <c r="Z82" s="46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42"/>
      <c r="AL82" s="49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39"/>
      <c r="AX82" s="46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9"/>
    </row>
    <row r="83" spans="1:61" x14ac:dyDescent="0.25">
      <c r="A83" s="172"/>
      <c r="B83" s="174"/>
      <c r="C83" s="77"/>
      <c r="D83" s="19"/>
      <c r="E83" s="19"/>
      <c r="F83" s="19"/>
      <c r="G83" s="19"/>
      <c r="H83" s="19"/>
      <c r="I83" s="77"/>
      <c r="J83" s="77"/>
      <c r="K83" s="77"/>
      <c r="L83" s="77"/>
      <c r="M83" s="19"/>
      <c r="N83" s="19"/>
      <c r="O83" s="19"/>
      <c r="P83" s="19"/>
      <c r="Q83" s="20"/>
      <c r="R83" s="21"/>
      <c r="S83" s="21"/>
      <c r="T83" s="42"/>
      <c r="U83" s="49"/>
      <c r="V83" s="21"/>
      <c r="W83" s="21"/>
      <c r="X83" s="21"/>
      <c r="Y83" s="39"/>
      <c r="Z83" s="46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42"/>
      <c r="AL83" s="4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39"/>
      <c r="AX83" s="46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9"/>
    </row>
    <row r="84" spans="1:61" x14ac:dyDescent="0.25">
      <c r="A84" s="172"/>
      <c r="B84" s="174"/>
      <c r="C84" s="77"/>
      <c r="D84" s="19"/>
      <c r="E84" s="19"/>
      <c r="F84" s="19"/>
      <c r="G84" s="19"/>
      <c r="H84" s="19"/>
      <c r="I84" s="77"/>
      <c r="J84" s="77"/>
      <c r="K84" s="77"/>
      <c r="L84" s="77"/>
      <c r="M84" s="19"/>
      <c r="N84" s="19"/>
      <c r="O84" s="19"/>
      <c r="P84" s="19"/>
      <c r="Q84" s="20"/>
      <c r="R84" s="21"/>
      <c r="S84" s="21"/>
      <c r="T84" s="42"/>
      <c r="U84" s="49"/>
      <c r="V84" s="21"/>
      <c r="W84" s="21"/>
      <c r="X84" s="21"/>
      <c r="Y84" s="39"/>
      <c r="Z84" s="46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42"/>
      <c r="AL84" s="49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39"/>
      <c r="AX84" s="46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9"/>
    </row>
    <row r="85" spans="1:61" x14ac:dyDescent="0.25">
      <c r="A85" s="172"/>
      <c r="B85" s="176"/>
      <c r="C85" s="77"/>
      <c r="D85" s="19"/>
      <c r="E85" s="19"/>
      <c r="F85" s="19"/>
      <c r="G85" s="19"/>
      <c r="H85" s="19"/>
      <c r="I85" s="77"/>
      <c r="J85" s="77"/>
      <c r="K85" s="77"/>
      <c r="L85" s="77"/>
      <c r="M85" s="19"/>
      <c r="N85" s="19"/>
      <c r="O85" s="19"/>
      <c r="P85" s="19"/>
      <c r="Q85" s="20"/>
      <c r="R85" s="21"/>
      <c r="S85" s="21"/>
      <c r="T85" s="42"/>
      <c r="U85" s="49"/>
      <c r="V85" s="21"/>
      <c r="W85" s="21"/>
      <c r="X85" s="21"/>
      <c r="Y85" s="39"/>
      <c r="Z85" s="46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42"/>
      <c r="AL85" s="4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39"/>
      <c r="AX85" s="46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9"/>
    </row>
    <row r="86" spans="1:61" x14ac:dyDescent="0.25">
      <c r="A86" s="172"/>
      <c r="B86" s="174"/>
      <c r="C86" s="77"/>
      <c r="D86" s="19"/>
      <c r="E86" s="19"/>
      <c r="F86" s="19"/>
      <c r="G86" s="19"/>
      <c r="H86" s="19"/>
      <c r="I86" s="77"/>
      <c r="J86" s="77"/>
      <c r="K86" s="77"/>
      <c r="L86" s="77"/>
      <c r="M86" s="19"/>
      <c r="N86" s="19"/>
      <c r="O86" s="19"/>
      <c r="P86" s="19"/>
      <c r="Q86" s="20"/>
      <c r="R86" s="21"/>
      <c r="S86" s="21"/>
      <c r="T86" s="42"/>
      <c r="U86" s="49"/>
      <c r="V86" s="21"/>
      <c r="W86" s="21"/>
      <c r="X86" s="21"/>
      <c r="Y86" s="39"/>
      <c r="Z86" s="46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42"/>
      <c r="AL86" s="49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39"/>
      <c r="AX86" s="46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9"/>
    </row>
    <row r="87" spans="1:61" ht="15.75" thickBot="1" x14ac:dyDescent="0.3">
      <c r="A87" s="172"/>
      <c r="B87" s="174"/>
      <c r="C87" s="109"/>
      <c r="D87" s="108"/>
      <c r="E87" s="108"/>
      <c r="F87" s="108"/>
      <c r="G87" s="108"/>
      <c r="H87" s="108"/>
      <c r="I87" s="109"/>
      <c r="J87" s="109"/>
      <c r="K87" s="133"/>
      <c r="L87" s="133"/>
      <c r="M87" s="108"/>
      <c r="N87" s="108"/>
      <c r="O87" s="108"/>
      <c r="P87" s="108"/>
      <c r="Q87" s="110"/>
      <c r="R87" s="111"/>
      <c r="S87" s="111"/>
      <c r="T87" s="112"/>
      <c r="U87" s="113"/>
      <c r="V87" s="111"/>
      <c r="W87" s="111"/>
      <c r="X87" s="111"/>
      <c r="Y87" s="91"/>
      <c r="Z87" s="114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2"/>
      <c r="AL87" s="113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91"/>
      <c r="AX87" s="114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91"/>
    </row>
    <row r="88" spans="1:61" x14ac:dyDescent="0.25">
      <c r="A88" s="163"/>
      <c r="B88" s="166"/>
      <c r="C88" s="116"/>
      <c r="D88" s="115"/>
      <c r="E88" s="115"/>
      <c r="F88" s="115"/>
      <c r="G88" s="115"/>
      <c r="H88" s="115"/>
      <c r="I88" s="116"/>
      <c r="J88" s="116"/>
      <c r="K88" s="116"/>
      <c r="L88" s="116"/>
      <c r="M88" s="115"/>
      <c r="N88" s="115"/>
      <c r="O88" s="115"/>
      <c r="P88" s="115"/>
      <c r="Q88" s="117"/>
      <c r="R88" s="118"/>
      <c r="S88" s="118"/>
      <c r="T88" s="119"/>
      <c r="U88" s="120"/>
      <c r="V88" s="118"/>
      <c r="W88" s="118"/>
      <c r="X88" s="118"/>
      <c r="Y88" s="121"/>
      <c r="Z88" s="122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9"/>
      <c r="AL88" s="120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21"/>
      <c r="AX88" s="122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21"/>
    </row>
    <row r="89" spans="1:61" x14ac:dyDescent="0.25">
      <c r="A89" s="164"/>
      <c r="B89" s="167"/>
      <c r="C89" s="78"/>
      <c r="D89" s="10"/>
      <c r="E89" s="10"/>
      <c r="F89" s="10"/>
      <c r="G89" s="10"/>
      <c r="H89" s="10"/>
      <c r="I89" s="78"/>
      <c r="J89" s="78"/>
      <c r="K89" s="78"/>
      <c r="L89" s="78"/>
      <c r="M89" s="10"/>
      <c r="N89" s="10"/>
      <c r="O89" s="10"/>
      <c r="P89" s="10"/>
      <c r="Q89" s="12"/>
      <c r="R89" s="13"/>
      <c r="S89" s="13"/>
      <c r="T89" s="43"/>
      <c r="U89" s="50"/>
      <c r="V89" s="13"/>
      <c r="W89" s="13"/>
      <c r="X89" s="13"/>
      <c r="Y89" s="40"/>
      <c r="Z89" s="47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43"/>
      <c r="AL89" s="50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40"/>
      <c r="AX89" s="47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40"/>
    </row>
    <row r="90" spans="1:61" x14ac:dyDescent="0.25">
      <c r="A90" s="164"/>
      <c r="B90" s="168"/>
      <c r="C90" s="78"/>
      <c r="D90" s="10"/>
      <c r="E90" s="10"/>
      <c r="F90" s="10"/>
      <c r="G90" s="10"/>
      <c r="H90" s="10"/>
      <c r="I90" s="78"/>
      <c r="J90" s="78"/>
      <c r="K90" s="78"/>
      <c r="L90" s="78"/>
      <c r="M90" s="10"/>
      <c r="N90" s="10"/>
      <c r="O90" s="10"/>
      <c r="P90" s="10"/>
      <c r="Q90" s="12"/>
      <c r="R90" s="13"/>
      <c r="S90" s="13"/>
      <c r="T90" s="43"/>
      <c r="U90" s="50"/>
      <c r="V90" s="13"/>
      <c r="W90" s="13"/>
      <c r="X90" s="13"/>
      <c r="Y90" s="40"/>
      <c r="Z90" s="47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43"/>
      <c r="AL90" s="50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40"/>
      <c r="AX90" s="47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40"/>
    </row>
    <row r="91" spans="1:61" x14ac:dyDescent="0.25">
      <c r="A91" s="164"/>
      <c r="B91" s="169"/>
      <c r="C91" s="78"/>
      <c r="D91" s="10"/>
      <c r="E91" s="10"/>
      <c r="F91" s="10"/>
      <c r="G91" s="10"/>
      <c r="H91" s="10"/>
      <c r="I91" s="78"/>
      <c r="J91" s="78"/>
      <c r="K91" s="78"/>
      <c r="L91" s="78"/>
      <c r="M91" s="10"/>
      <c r="N91" s="10"/>
      <c r="O91" s="10"/>
      <c r="P91" s="10"/>
      <c r="Q91" s="12"/>
      <c r="R91" s="13"/>
      <c r="S91" s="13"/>
      <c r="T91" s="43"/>
      <c r="U91" s="50"/>
      <c r="V91" s="13"/>
      <c r="W91" s="13"/>
      <c r="X91" s="13"/>
      <c r="Y91" s="40"/>
      <c r="Z91" s="47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43"/>
      <c r="AL91" s="50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40"/>
      <c r="AX91" s="47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40"/>
    </row>
    <row r="92" spans="1:61" x14ac:dyDescent="0.25">
      <c r="A92" s="164"/>
      <c r="B92" s="167"/>
      <c r="C92" s="78"/>
      <c r="D92" s="10"/>
      <c r="E92" s="10"/>
      <c r="F92" s="10"/>
      <c r="G92" s="10"/>
      <c r="H92" s="10"/>
      <c r="I92" s="78"/>
      <c r="J92" s="78"/>
      <c r="K92" s="78"/>
      <c r="L92" s="78"/>
      <c r="M92" s="10"/>
      <c r="N92" s="10"/>
      <c r="O92" s="10"/>
      <c r="P92" s="10"/>
      <c r="Q92" s="10"/>
      <c r="R92" s="10"/>
      <c r="S92" s="13"/>
      <c r="T92" s="43"/>
      <c r="U92" s="50"/>
      <c r="V92" s="13"/>
      <c r="W92" s="13"/>
      <c r="X92" s="13"/>
      <c r="Y92" s="40"/>
      <c r="Z92" s="47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43"/>
      <c r="AL92" s="50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40"/>
      <c r="AX92" s="47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40"/>
    </row>
    <row r="93" spans="1:61" x14ac:dyDescent="0.25">
      <c r="A93" s="164"/>
      <c r="B93" s="168"/>
      <c r="C93" s="15"/>
      <c r="D93" s="14"/>
      <c r="E93" s="14"/>
      <c r="F93" s="14"/>
      <c r="G93" s="14"/>
      <c r="H93" s="14"/>
      <c r="I93" s="15"/>
      <c r="J93" s="15"/>
      <c r="K93" s="15"/>
      <c r="L93" s="15"/>
      <c r="M93" s="14"/>
      <c r="N93" s="14"/>
      <c r="O93" s="14"/>
      <c r="P93" s="14"/>
      <c r="Q93" s="14"/>
      <c r="R93" s="14"/>
      <c r="S93" s="80"/>
      <c r="T93" s="81"/>
      <c r="U93" s="82"/>
      <c r="V93" s="80"/>
      <c r="W93" s="80"/>
      <c r="X93" s="80"/>
      <c r="Y93" s="83"/>
      <c r="Z93" s="84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1"/>
      <c r="AL93" s="82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3"/>
      <c r="AX93" s="84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5"/>
    </row>
    <row r="94" spans="1:61" x14ac:dyDescent="0.25">
      <c r="A94" s="164"/>
      <c r="B94" s="169"/>
      <c r="C94" s="15"/>
      <c r="D94" s="14"/>
      <c r="E94" s="14"/>
      <c r="F94" s="14"/>
      <c r="G94" s="14"/>
      <c r="H94" s="14"/>
      <c r="I94" s="15"/>
      <c r="J94" s="15"/>
      <c r="K94" s="15"/>
      <c r="L94" s="15"/>
      <c r="M94" s="14"/>
      <c r="N94" s="14"/>
      <c r="O94" s="14"/>
      <c r="P94" s="14"/>
      <c r="Q94" s="14"/>
      <c r="R94" s="14"/>
      <c r="S94" s="10"/>
      <c r="T94" s="81"/>
      <c r="U94" s="82"/>
      <c r="V94" s="80"/>
      <c r="W94" s="80"/>
      <c r="X94" s="80"/>
      <c r="Y94" s="83"/>
      <c r="Z94" s="84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1"/>
      <c r="AL94" s="82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3"/>
      <c r="AX94" s="84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3"/>
    </row>
    <row r="95" spans="1:61" x14ac:dyDescent="0.25">
      <c r="A95" s="164"/>
      <c r="B95" s="167"/>
      <c r="C95" s="78"/>
      <c r="D95" s="10"/>
      <c r="E95" s="10"/>
      <c r="F95" s="10"/>
      <c r="G95" s="10"/>
      <c r="H95" s="10"/>
      <c r="I95" s="78"/>
      <c r="J95" s="78"/>
      <c r="K95" s="78"/>
      <c r="L95" s="78"/>
      <c r="M95" s="10"/>
      <c r="N95" s="10"/>
      <c r="O95" s="10"/>
      <c r="P95" s="10"/>
      <c r="Q95" s="10"/>
      <c r="R95" s="10"/>
      <c r="S95" s="14"/>
      <c r="T95" s="87"/>
      <c r="U95" s="88"/>
      <c r="V95" s="86"/>
      <c r="W95" s="86"/>
      <c r="X95" s="86"/>
      <c r="Y95" s="89"/>
      <c r="Z95" s="90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7"/>
      <c r="AL95" s="88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9"/>
      <c r="AX95" s="90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9"/>
    </row>
    <row r="96" spans="1:61" x14ac:dyDescent="0.25">
      <c r="A96" s="164"/>
      <c r="B96" s="168"/>
      <c r="C96" s="78"/>
      <c r="D96" s="10"/>
      <c r="E96" s="10"/>
      <c r="F96" s="10"/>
      <c r="G96" s="10"/>
      <c r="H96" s="10"/>
      <c r="I96" s="78"/>
      <c r="J96" s="78"/>
      <c r="K96" s="78"/>
      <c r="L96" s="78"/>
      <c r="M96" s="10"/>
      <c r="N96" s="10"/>
      <c r="O96" s="10"/>
      <c r="P96" s="10"/>
      <c r="Q96" s="12"/>
      <c r="R96" s="13"/>
      <c r="S96" s="14"/>
      <c r="T96" s="43"/>
      <c r="U96" s="50"/>
      <c r="V96" s="13"/>
      <c r="W96" s="13"/>
      <c r="X96" s="13"/>
      <c r="Y96" s="40"/>
      <c r="Z96" s="47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43"/>
      <c r="AL96" s="50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40"/>
      <c r="AX96" s="47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40"/>
    </row>
    <row r="97" spans="1:61" x14ac:dyDescent="0.25">
      <c r="A97" s="164"/>
      <c r="B97" s="169"/>
      <c r="C97" s="78"/>
      <c r="D97" s="10"/>
      <c r="E97" s="10"/>
      <c r="F97" s="10"/>
      <c r="G97" s="10"/>
      <c r="H97" s="10"/>
      <c r="I97" s="78"/>
      <c r="J97" s="78"/>
      <c r="K97" s="78"/>
      <c r="L97" s="78"/>
      <c r="M97" s="10"/>
      <c r="N97" s="10"/>
      <c r="O97" s="10"/>
      <c r="P97" s="10"/>
      <c r="Q97" s="12"/>
      <c r="R97" s="13"/>
      <c r="S97" s="10"/>
      <c r="T97" s="43"/>
      <c r="U97" s="50"/>
      <c r="V97" s="13"/>
      <c r="W97" s="13"/>
      <c r="X97" s="13"/>
      <c r="Y97" s="40"/>
      <c r="Z97" s="47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43"/>
      <c r="AL97" s="50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40"/>
      <c r="AX97" s="47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40"/>
    </row>
    <row r="98" spans="1:61" x14ac:dyDescent="0.25">
      <c r="A98" s="164"/>
      <c r="B98" s="167"/>
      <c r="C98" s="78"/>
      <c r="D98" s="10"/>
      <c r="E98" s="10"/>
      <c r="F98" s="10"/>
      <c r="G98" s="10"/>
      <c r="H98" s="10"/>
      <c r="I98" s="78"/>
      <c r="J98" s="78"/>
      <c r="K98" s="78"/>
      <c r="L98" s="78"/>
      <c r="M98" s="10"/>
      <c r="N98" s="10"/>
      <c r="O98" s="10"/>
      <c r="P98" s="10"/>
      <c r="Q98" s="12"/>
      <c r="R98" s="13"/>
      <c r="S98" s="13"/>
      <c r="T98" s="43"/>
      <c r="U98" s="50"/>
      <c r="V98" s="13"/>
      <c r="W98" s="13"/>
      <c r="X98" s="13"/>
      <c r="Y98" s="40"/>
      <c r="Z98" s="47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43"/>
      <c r="AL98" s="50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40"/>
      <c r="AX98" s="47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40"/>
    </row>
    <row r="99" spans="1:61" ht="15.75" thickBot="1" x14ac:dyDescent="0.3">
      <c r="A99" s="165"/>
      <c r="B99" s="170"/>
      <c r="C99" s="124"/>
      <c r="D99" s="123"/>
      <c r="E99" s="123"/>
      <c r="F99" s="123"/>
      <c r="G99" s="123"/>
      <c r="H99" s="123"/>
      <c r="I99" s="124"/>
      <c r="J99" s="124"/>
      <c r="K99" s="124"/>
      <c r="L99" s="124"/>
      <c r="M99" s="123"/>
      <c r="N99" s="123"/>
      <c r="O99" s="123"/>
      <c r="P99" s="123"/>
      <c r="Q99" s="125"/>
      <c r="R99" s="126"/>
      <c r="S99" s="126"/>
      <c r="T99" s="127"/>
      <c r="U99" s="128"/>
      <c r="V99" s="126"/>
      <c r="W99" s="126"/>
      <c r="X99" s="126"/>
      <c r="Y99" s="129"/>
      <c r="Z99" s="130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7"/>
      <c r="AL99" s="128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9"/>
      <c r="AX99" s="130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9"/>
    </row>
  </sheetData>
  <sheetProtection formatRows="0" insertRows="0" deleteRows="0"/>
  <autoFilter ref="A1:T27" xr:uid="{00000000-0009-0000-0000-000001000000}">
    <filterColumn colId="1" showButton="0"/>
  </autoFilter>
  <mergeCells count="66">
    <mergeCell ref="R1:R3"/>
    <mergeCell ref="I1:I3"/>
    <mergeCell ref="J1:J3"/>
    <mergeCell ref="A4:A15"/>
    <mergeCell ref="B4:B6"/>
    <mergeCell ref="B7:B9"/>
    <mergeCell ref="B10:B12"/>
    <mergeCell ref="B13:B15"/>
    <mergeCell ref="E1:E3"/>
    <mergeCell ref="F1:H1"/>
    <mergeCell ref="F2:F3"/>
    <mergeCell ref="G2:G3"/>
    <mergeCell ref="H2:H3"/>
    <mergeCell ref="L1:L3"/>
    <mergeCell ref="K1:K3"/>
    <mergeCell ref="B61:B63"/>
    <mergeCell ref="A40:A51"/>
    <mergeCell ref="B40:B42"/>
    <mergeCell ref="B43:B45"/>
    <mergeCell ref="B46:B48"/>
    <mergeCell ref="B49:B51"/>
    <mergeCell ref="A52:A63"/>
    <mergeCell ref="B52:B54"/>
    <mergeCell ref="B55:B57"/>
    <mergeCell ref="B58:B60"/>
    <mergeCell ref="AX2:BI2"/>
    <mergeCell ref="B1:B3"/>
    <mergeCell ref="A1:A3"/>
    <mergeCell ref="D1:D3"/>
    <mergeCell ref="C1:C3"/>
    <mergeCell ref="M1:M3"/>
    <mergeCell ref="Q1:Q3"/>
    <mergeCell ref="T1:T3"/>
    <mergeCell ref="U1:BI1"/>
    <mergeCell ref="U2:Y2"/>
    <mergeCell ref="S1:S3"/>
    <mergeCell ref="Z2:AK2"/>
    <mergeCell ref="AL2:AW2"/>
    <mergeCell ref="N1:N3"/>
    <mergeCell ref="O1:O3"/>
    <mergeCell ref="P1:P3"/>
    <mergeCell ref="B16:B18"/>
    <mergeCell ref="B19:B21"/>
    <mergeCell ref="B22:B24"/>
    <mergeCell ref="B25:B27"/>
    <mergeCell ref="A28:A39"/>
    <mergeCell ref="B28:B30"/>
    <mergeCell ref="B31:B33"/>
    <mergeCell ref="B34:B36"/>
    <mergeCell ref="B37:B39"/>
    <mergeCell ref="A16:A27"/>
    <mergeCell ref="A76:A87"/>
    <mergeCell ref="B76:B78"/>
    <mergeCell ref="B79:B81"/>
    <mergeCell ref="B82:B84"/>
    <mergeCell ref="B85:B87"/>
    <mergeCell ref="A64:A75"/>
    <mergeCell ref="B64:B66"/>
    <mergeCell ref="B67:B69"/>
    <mergeCell ref="B70:B72"/>
    <mergeCell ref="B73:B75"/>
    <mergeCell ref="A88:A99"/>
    <mergeCell ref="B88:B90"/>
    <mergeCell ref="B91:B93"/>
    <mergeCell ref="B94:B96"/>
    <mergeCell ref="B97:B99"/>
  </mergeCells>
  <dataValidations count="2">
    <dataValidation allowBlank="1" showErrorMessage="1" sqref="R1:S1 N1:P1 BJ1:XFD1 B4:C4 B7:C7 B10:C10 B13:C13 O4:P99 Q1:Q99 B16:C16 B19:C25 A100:C1048576 A4:A16 A28:A40 B28:C28 B31:C31 B34:C34 B37:C37 B40:C40 B43:C49 I100:L1048576 A52:A64 B52:C52 B55:C55 B58:C58 B61:C61 B64:C64 B67:C73 M1:M1048576 T1:T1048576 U2:XFD1048576 R4:S1048576 N4:N1048576 O100:Q1048576 B76:C76 B79:C79 B82:C82 B85:C85 B88:C88 B91:C97 A76:A88 D1:D1048576 E1 F1:F2 G2:H2 E4:H1048576 A1:C1 I1:L1" xr:uid="{00000000-0002-0000-0100-000000000000}"/>
    <dataValidation type="list" allowBlank="1" showInputMessage="1" showErrorMessage="1" sqref="L4:L87" xr:uid="{24F543E6-5FA8-4207-A1B6-C131F46FE482}">
      <formula1>INDIRECT($K4)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1000000}">
          <x14:formula1>
            <xm:f>'Dropdown menu'!$B$2:$B$13</xm:f>
          </x14:formula1>
          <xm:sqref>I4:I99</xm:sqref>
        </x14:dataValidation>
        <x14:dataValidation type="list" allowBlank="1" showErrorMessage="1" xr:uid="{00000000-0002-0000-0100-000002000000}">
          <x14:formula1>
            <xm:f>'Dropdown menu'!$D$7:$D$9</xm:f>
          </x14:formula1>
          <xm:sqref>J4:J99</xm:sqref>
        </x14:dataValidation>
        <x14:dataValidation type="list" allowBlank="1" showErrorMessage="1" xr:uid="{00000000-0002-0000-0100-000003000000}">
          <x14:formula1>
            <xm:f>'Dropdown menu'!$D$2:$D$4</xm:f>
          </x14:formula1>
          <xm:sqref>C4:C99</xm:sqref>
        </x14:dataValidation>
        <x14:dataValidation type="list" allowBlank="1" showErrorMessage="1" xr:uid="{83673428-D8BF-4B72-8C72-682B26105806}">
          <x14:formula1>
            <xm:f>'Dropdown menu'!$G$1:$G$43</xm:f>
          </x14:formula1>
          <xm:sqref>L88:L99</xm:sqref>
        </x14:dataValidation>
        <x14:dataValidation type="list" allowBlank="1" showErrorMessage="1" xr:uid="{AB0B907C-6EE2-4040-8277-97DB11775117}">
          <x14:formula1>
            <xm:f>'Dropdown menu'!$F$2:$F$6</xm:f>
          </x14:formula1>
          <xm:sqref>K4:K99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J34"/>
  <sheetViews>
    <sheetView showGridLines="0" zoomScale="80" zoomScaleNormal="80" workbookViewId="0">
      <selection activeCell="F18" sqref="F18"/>
    </sheetView>
  </sheetViews>
  <sheetFormatPr defaultColWidth="8.85546875" defaultRowHeight="15" x14ac:dyDescent="0.25"/>
  <cols>
    <col min="1" max="1" width="2.140625" customWidth="1"/>
    <col min="2" max="2" width="12.5703125" customWidth="1"/>
    <col min="3" max="3" width="2.42578125" customWidth="1"/>
    <col min="4" max="4" width="15.85546875" bestFit="1" customWidth="1"/>
    <col min="5" max="5" width="4" customWidth="1"/>
    <col min="6" max="9" width="51.85546875" customWidth="1"/>
    <col min="10" max="11" width="42.85546875" customWidth="1"/>
  </cols>
  <sheetData>
    <row r="1" spans="1:10" ht="15.75" thickBot="1" x14ac:dyDescent="0.3">
      <c r="A1" s="22"/>
      <c r="B1" s="57" t="s">
        <v>67</v>
      </c>
      <c r="D1" s="57" t="s">
        <v>0</v>
      </c>
      <c r="F1" s="57" t="s">
        <v>109</v>
      </c>
      <c r="G1" s="212" t="s">
        <v>114</v>
      </c>
      <c r="H1" s="212" t="s">
        <v>115</v>
      </c>
      <c r="I1" s="212" t="s">
        <v>117</v>
      </c>
      <c r="J1" s="134" t="s">
        <v>116</v>
      </c>
    </row>
    <row r="2" spans="1:10" ht="30" x14ac:dyDescent="0.25">
      <c r="A2" s="3"/>
      <c r="B2" s="23" t="s">
        <v>56</v>
      </c>
      <c r="D2" s="23" t="s">
        <v>37</v>
      </c>
      <c r="F2" s="215" t="s">
        <v>118</v>
      </c>
      <c r="G2" s="214" t="s">
        <v>75</v>
      </c>
      <c r="H2" s="213" t="s">
        <v>86</v>
      </c>
      <c r="I2" s="214" t="s">
        <v>95</v>
      </c>
      <c r="J2" s="135" t="s">
        <v>101</v>
      </c>
    </row>
    <row r="3" spans="1:10" ht="30" x14ac:dyDescent="0.25">
      <c r="A3" s="3"/>
      <c r="B3" s="23" t="s">
        <v>58</v>
      </c>
      <c r="D3" s="23" t="s">
        <v>36</v>
      </c>
      <c r="F3" s="215" t="s">
        <v>119</v>
      </c>
      <c r="G3" s="135" t="s">
        <v>76</v>
      </c>
      <c r="H3" s="215" t="s">
        <v>87</v>
      </c>
      <c r="I3" s="135" t="s">
        <v>96</v>
      </c>
      <c r="J3" s="135" t="s">
        <v>102</v>
      </c>
    </row>
    <row r="4" spans="1:10" ht="30.75" thickBot="1" x14ac:dyDescent="0.3">
      <c r="A4" s="3"/>
      <c r="B4" s="23" t="s">
        <v>59</v>
      </c>
      <c r="D4" s="24" t="s">
        <v>35</v>
      </c>
      <c r="F4" s="215" t="s">
        <v>120</v>
      </c>
      <c r="G4" s="135" t="s">
        <v>77</v>
      </c>
      <c r="H4" s="215" t="s">
        <v>110</v>
      </c>
      <c r="I4" s="135" t="s">
        <v>97</v>
      </c>
      <c r="J4" s="135" t="s">
        <v>103</v>
      </c>
    </row>
    <row r="5" spans="1:10" ht="15.75" thickBot="1" x14ac:dyDescent="0.3">
      <c r="A5" s="3"/>
      <c r="B5" s="23" t="s">
        <v>60</v>
      </c>
      <c r="F5" s="216" t="s">
        <v>121</v>
      </c>
      <c r="G5" s="135" t="s">
        <v>78</v>
      </c>
      <c r="H5" s="215" t="s">
        <v>88</v>
      </c>
      <c r="I5" s="135" t="s">
        <v>111</v>
      </c>
      <c r="J5" s="135" t="s">
        <v>104</v>
      </c>
    </row>
    <row r="6" spans="1:10" x14ac:dyDescent="0.25">
      <c r="A6" s="3"/>
      <c r="B6" s="23" t="s">
        <v>61</v>
      </c>
      <c r="D6" s="57" t="s">
        <v>24</v>
      </c>
      <c r="F6" s="2"/>
      <c r="G6" s="215" t="s">
        <v>79</v>
      </c>
      <c r="H6" s="215" t="s">
        <v>89</v>
      </c>
      <c r="I6" s="135" t="s">
        <v>98</v>
      </c>
      <c r="J6" s="135" t="s">
        <v>105</v>
      </c>
    </row>
    <row r="7" spans="1:10" x14ac:dyDescent="0.25">
      <c r="A7" s="3"/>
      <c r="B7" s="23" t="s">
        <v>62</v>
      </c>
      <c r="D7" s="23" t="s">
        <v>18</v>
      </c>
      <c r="G7" s="215" t="s">
        <v>80</v>
      </c>
      <c r="H7" s="215" t="s">
        <v>90</v>
      </c>
      <c r="I7" s="135" t="s">
        <v>99</v>
      </c>
      <c r="J7" s="135" t="s">
        <v>106</v>
      </c>
    </row>
    <row r="8" spans="1:10" x14ac:dyDescent="0.25">
      <c r="A8" s="3"/>
      <c r="B8" s="23" t="s">
        <v>63</v>
      </c>
      <c r="D8" s="23" t="s">
        <v>19</v>
      </c>
      <c r="G8" s="215" t="s">
        <v>81</v>
      </c>
      <c r="H8" s="215" t="s">
        <v>91</v>
      </c>
      <c r="I8" s="135" t="s">
        <v>100</v>
      </c>
      <c r="J8" s="135" t="s">
        <v>107</v>
      </c>
    </row>
    <row r="9" spans="1:10" ht="15.75" thickBot="1" x14ac:dyDescent="0.3">
      <c r="A9" s="3"/>
      <c r="B9" s="23" t="s">
        <v>66</v>
      </c>
      <c r="D9" s="24" t="s">
        <v>20</v>
      </c>
      <c r="G9" s="215" t="s">
        <v>82</v>
      </c>
      <c r="H9" s="215" t="s">
        <v>92</v>
      </c>
      <c r="I9" s="3"/>
      <c r="J9" s="136" t="s">
        <v>108</v>
      </c>
    </row>
    <row r="10" spans="1:10" ht="30" x14ac:dyDescent="0.25">
      <c r="A10" s="2"/>
      <c r="B10" s="23" t="s">
        <v>65</v>
      </c>
      <c r="G10" s="215" t="s">
        <v>83</v>
      </c>
      <c r="H10" s="215" t="s">
        <v>93</v>
      </c>
      <c r="I10" s="3"/>
    </row>
    <row r="11" spans="1:10" x14ac:dyDescent="0.25">
      <c r="A11" s="2"/>
      <c r="B11" s="23" t="s">
        <v>64</v>
      </c>
      <c r="G11" s="215" t="s">
        <v>84</v>
      </c>
      <c r="H11" s="215" t="s">
        <v>94</v>
      </c>
      <c r="I11" s="3"/>
    </row>
    <row r="12" spans="1:10" ht="15.75" thickBot="1" x14ac:dyDescent="0.3">
      <c r="A12" s="2"/>
      <c r="B12" s="24" t="s">
        <v>57</v>
      </c>
      <c r="G12" s="215" t="s">
        <v>85</v>
      </c>
      <c r="H12" s="23"/>
      <c r="I12" s="3"/>
    </row>
    <row r="13" spans="1:10" ht="15.75" thickBot="1" x14ac:dyDescent="0.3">
      <c r="G13" s="216"/>
      <c r="H13" s="24"/>
      <c r="I13" s="217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8" x14ac:dyDescent="0.25">
      <c r="A17" s="2"/>
    </row>
    <row r="18" spans="1:8" x14ac:dyDescent="0.25">
      <c r="A18" s="2"/>
    </row>
    <row r="19" spans="1:8" x14ac:dyDescent="0.25">
      <c r="A19" s="2"/>
    </row>
    <row r="20" spans="1:8" x14ac:dyDescent="0.25">
      <c r="A20" s="2"/>
    </row>
    <row r="21" spans="1:8" x14ac:dyDescent="0.25">
      <c r="A21" s="2"/>
    </row>
    <row r="22" spans="1:8" x14ac:dyDescent="0.25">
      <c r="A22" s="2"/>
      <c r="G22" s="2"/>
      <c r="H22" s="2"/>
    </row>
    <row r="23" spans="1:8" x14ac:dyDescent="0.25">
      <c r="A23" s="2"/>
      <c r="G23" s="2"/>
      <c r="H23" s="2"/>
    </row>
    <row r="24" spans="1:8" x14ac:dyDescent="0.25">
      <c r="A24" s="2"/>
      <c r="G24" s="2"/>
      <c r="H24" s="2"/>
    </row>
    <row r="25" spans="1:8" x14ac:dyDescent="0.25">
      <c r="G25" s="137"/>
      <c r="H25" s="2"/>
    </row>
    <row r="26" spans="1:8" x14ac:dyDescent="0.25">
      <c r="G26" s="2"/>
      <c r="H26" s="2"/>
    </row>
    <row r="27" spans="1:8" x14ac:dyDescent="0.25">
      <c r="G27" s="2"/>
      <c r="H27" s="2"/>
    </row>
    <row r="28" spans="1:8" x14ac:dyDescent="0.25">
      <c r="G28" s="2"/>
      <c r="H28" s="2"/>
    </row>
    <row r="29" spans="1:8" x14ac:dyDescent="0.25">
      <c r="G29" s="2"/>
      <c r="H29" s="2"/>
    </row>
    <row r="30" spans="1:8" x14ac:dyDescent="0.25">
      <c r="G30" s="2"/>
      <c r="H30" s="2"/>
    </row>
    <row r="31" spans="1:8" x14ac:dyDescent="0.25">
      <c r="G31" s="2"/>
      <c r="H31" s="2"/>
    </row>
    <row r="32" spans="1:8" x14ac:dyDescent="0.25">
      <c r="G32" s="2"/>
      <c r="H32" s="2"/>
    </row>
    <row r="33" spans="7:8" x14ac:dyDescent="0.25">
      <c r="G33" s="2"/>
      <c r="H33" s="2"/>
    </row>
    <row r="34" spans="7:8" x14ac:dyDescent="0.25">
      <c r="G34" s="137"/>
      <c r="H34" s="2"/>
    </row>
  </sheetData>
  <sortState ref="B1">
    <sortCondition ref="B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5142878FC39449CD64D113624CCD5" ma:contentTypeVersion="10" ma:contentTypeDescription="Create a new document." ma:contentTypeScope="" ma:versionID="6d5aad74e7d02e2f61f61cdb1e1e016f">
  <xsd:schema xmlns:xsd="http://www.w3.org/2001/XMLSchema" xmlns:xs="http://www.w3.org/2001/XMLSchema" xmlns:p="http://schemas.microsoft.com/office/2006/metadata/properties" xmlns:ns2="88880e0c-9915-4894-9f31-ec8974e1416b" xmlns:ns3="71c5dfe6-dac7-4977-a337-d41ed5e79b5a" targetNamespace="http://schemas.microsoft.com/office/2006/metadata/properties" ma:root="true" ma:fieldsID="822e89a7d9437fb950c537fad9ce6a2e" ns2:_="" ns3:_="">
    <xsd:import namespace="88880e0c-9915-4894-9f31-ec8974e1416b"/>
    <xsd:import namespace="71c5dfe6-dac7-4977-a337-d41ed5e79b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80e0c-9915-4894-9f31-ec8974e141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dfe6-dac7-4977-a337-d41ed5e79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C1AA3-03B6-494B-A54F-8A982BD1C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880e0c-9915-4894-9f31-ec8974e1416b"/>
    <ds:schemaRef ds:uri="71c5dfe6-dac7-4977-a337-d41ed5e79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F034EF-78E2-4798-8352-521A27D46B39}">
  <ds:schemaRefs>
    <ds:schemaRef ds:uri="http://purl.org/dc/elements/1.1/"/>
    <ds:schemaRef ds:uri="http://schemas.microsoft.com/office/2006/metadata/properties"/>
    <ds:schemaRef ds:uri="88880e0c-9915-4894-9f31-ec8974e141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1c5dfe6-dac7-4977-a337-d41ed5e79b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B55574-BE8A-4501-AF26-933A564C9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Dashboard</vt:lpstr>
      <vt:lpstr>NDC Plan</vt:lpstr>
      <vt:lpstr>Dropdown menu</vt:lpstr>
      <vt:lpstr>Budgeting_Investment</vt:lpstr>
      <vt:lpstr>Capacity_Building</vt:lpstr>
      <vt:lpstr>Monitoring_Evaluation</vt:lpstr>
      <vt:lpstr>Policy_Strategy</vt:lpstr>
    </vt:vector>
  </TitlesOfParts>
  <Manager/>
  <Company>University of Wolverhampton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JoaquimLeite@ndcpartnership.org</dc:creator>
  <cp:keywords/>
  <dc:description/>
  <cp:lastModifiedBy>John Heermans</cp:lastModifiedBy>
  <cp:revision/>
  <dcterms:created xsi:type="dcterms:W3CDTF">2017-07-22T22:41:39Z</dcterms:created>
  <dcterms:modified xsi:type="dcterms:W3CDTF">2018-11-07T14:47:28Z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0x01010060D5142878FC39449CD64D113624CCD5</vt:lpwstr>
  </property>
</Properties>
</file>